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enciaport-my.sharepoint.com/personal/pablomontero_valenciaport_com/Documents/02_APV/00_APV - PMM/00_revision de escritos/"/>
    </mc:Choice>
  </mc:AlternateContent>
  <xr:revisionPtr revIDLastSave="0" documentId="8_{8E8D0505-266B-4E47-9193-EDD37BE1E1D4}" xr6:coauthVersionLast="47" xr6:coauthVersionMax="47" xr10:uidLastSave="{00000000-0000-0000-0000-000000000000}"/>
  <bookViews>
    <workbookView xWindow="28680" yWindow="-120" windowWidth="29040" windowHeight="15840" xr2:uid="{872BA249-65B5-4462-900B-7B1EFD57D235}"/>
  </bookViews>
  <sheets>
    <sheet name="ACC. LABORAL Y ENF. PROFE." sheetId="3" r:id="rId1"/>
    <sheet name="ENF. COMUN O ACC NO LAB." sheetId="2" r:id="rId2"/>
    <sheet name="DATO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" l="1"/>
  <c r="G16" i="3" s="1"/>
  <c r="F16" i="3"/>
  <c r="D16" i="3"/>
  <c r="G5" i="3"/>
  <c r="G6" i="3"/>
  <c r="G7" i="3"/>
  <c r="G8" i="3"/>
  <c r="G9" i="3"/>
  <c r="G10" i="3"/>
  <c r="G11" i="3"/>
  <c r="G12" i="3"/>
  <c r="G13" i="3"/>
  <c r="G14" i="3"/>
  <c r="G15" i="3"/>
  <c r="G4" i="3"/>
  <c r="E16" i="2"/>
  <c r="F16" i="2"/>
  <c r="D16" i="2"/>
  <c r="G5" i="2"/>
  <c r="G6" i="2"/>
  <c r="G7" i="2"/>
  <c r="G8" i="2"/>
  <c r="G9" i="2"/>
  <c r="G10" i="2"/>
  <c r="G11" i="2"/>
  <c r="G12" i="2"/>
  <c r="G13" i="2"/>
  <c r="G14" i="2"/>
  <c r="G15" i="2"/>
  <c r="G4" i="2"/>
  <c r="G16" i="2" l="1"/>
  <c r="F16" i="1"/>
  <c r="G16" i="1"/>
  <c r="H16" i="1"/>
  <c r="I16" i="1"/>
  <c r="J16" i="1"/>
  <c r="E16" i="1"/>
  <c r="G15" i="1"/>
  <c r="K15" i="1" s="1"/>
  <c r="D15" i="1"/>
  <c r="K14" i="1"/>
  <c r="K13" i="1"/>
  <c r="K12" i="1"/>
  <c r="K11" i="1"/>
  <c r="K10" i="1"/>
  <c r="K9" i="1"/>
  <c r="K8" i="1"/>
  <c r="K7" i="1"/>
  <c r="K6" i="1"/>
  <c r="K5" i="1"/>
  <c r="K4" i="1"/>
  <c r="M3" i="1"/>
  <c r="M4" i="1" s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K3" i="1"/>
  <c r="M5" i="1" l="1"/>
  <c r="N4" i="1"/>
  <c r="N3" i="1"/>
  <c r="M6" i="1" l="1"/>
  <c r="N5" i="1"/>
  <c r="M7" i="1" l="1"/>
  <c r="N6" i="1"/>
  <c r="M8" i="1" l="1"/>
  <c r="N7" i="1"/>
  <c r="M9" i="1" l="1"/>
  <c r="N8" i="1"/>
  <c r="M10" i="1" l="1"/>
  <c r="N9" i="1"/>
  <c r="M11" i="1" l="1"/>
  <c r="N10" i="1"/>
  <c r="M12" i="1" l="1"/>
  <c r="N11" i="1"/>
  <c r="M13" i="1" l="1"/>
  <c r="N12" i="1"/>
  <c r="M14" i="1" l="1"/>
  <c r="N14" i="1" s="1"/>
  <c r="N13" i="1"/>
</calcChain>
</file>

<file path=xl/sharedStrings.xml><?xml version="1.0" encoding="utf-8"?>
<sst xmlns="http://schemas.openxmlformats.org/spreadsheetml/2006/main" count="143" uniqueCount="45">
  <si>
    <t>Autoridad Portuaria de Valencia</t>
  </si>
  <si>
    <t>01-ene.-22</t>
  </si>
  <si>
    <t>31-ene.-22</t>
  </si>
  <si>
    <t>01-feb.-22</t>
  </si>
  <si>
    <t>28-feb.-22</t>
  </si>
  <si>
    <t>01-mar.-22</t>
  </si>
  <si>
    <t>31-mar.-22</t>
  </si>
  <si>
    <t>01-abr.-22</t>
  </si>
  <si>
    <t>30-abr.-22</t>
  </si>
  <si>
    <t>01-may.-22</t>
  </si>
  <si>
    <t>31-may.-22</t>
  </si>
  <si>
    <t>01-jun.-22</t>
  </si>
  <si>
    <t>30-jun.-22</t>
  </si>
  <si>
    <t>01-jul.-22</t>
  </si>
  <si>
    <t>31-jul.-22</t>
  </si>
  <si>
    <t>1-ago.-2022</t>
  </si>
  <si>
    <t>31-ago.-2022</t>
  </si>
  <si>
    <t>1-sep.-2022</t>
  </si>
  <si>
    <t>30-sep.-2022</t>
  </si>
  <si>
    <t>1-oct.-2022</t>
  </si>
  <si>
    <t>31-oct.-2022</t>
  </si>
  <si>
    <t>1-nov.-2022</t>
  </si>
  <si>
    <t>30-nov.-2022</t>
  </si>
  <si>
    <t>1-dic.-2022</t>
  </si>
  <si>
    <t>31-dic.-2022</t>
  </si>
  <si>
    <t>Total 2022</t>
  </si>
  <si>
    <t>Grupo</t>
  </si>
  <si>
    <t>Fecha Inicio</t>
  </si>
  <si>
    <t>Fecha Fin</t>
  </si>
  <si>
    <t>0HS TEORICAS</t>
  </si>
  <si>
    <t>4ENF O ACC NO LABORAL</t>
  </si>
  <si>
    <t>4ENF PROF O ACC LABORAL</t>
  </si>
  <si>
    <t>4TTL HS LICENCIA IT</t>
  </si>
  <si>
    <t>UASIST A CONSULTA MEDICA</t>
  </si>
  <si>
    <t>UENF O ACC NO LABORAL</t>
  </si>
  <si>
    <t>UENF PROF O ACC LABORAL</t>
  </si>
  <si>
    <t>% absentismo</t>
  </si>
  <si>
    <t>Acumulado Hs teóricas</t>
  </si>
  <si>
    <t>Acumulado Hs Licencia IT</t>
  </si>
  <si>
    <t>% absentismo acumulado</t>
  </si>
  <si>
    <t>TOTALES:</t>
  </si>
  <si>
    <t>INDICE DE ABSENTISMO POR BAJAS POR EFERMEDAD COMUN O ACC. NO LABORAL DEL AÑO 2022: 5,28%</t>
  </si>
  <si>
    <t>ABSENTISMO ACC. LABORAL Y ENF. PROFESIONAL</t>
  </si>
  <si>
    <t>ABSENTISMO ENFERMEDAD COMUN O ACC. NO LABORAL</t>
  </si>
  <si>
    <t>INDICE ABSENTISMO ACCIDENTE LABORAL Y ENFERMEDAD PROFESIONAL EN 2022: 1,64%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</si>
</sst>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name val="Microsoft Sans Serif"/>
      <family val="2"/>
    </font>
    <font>
      <b/>
      <sz val="9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4" fillId="0" borderId="1" xfId="3" applyFont="1" applyBorder="1" applyAlignment="1">
      <alignment vertical="top"/>
    </xf>
    <xf numFmtId="0" fontId="4" fillId="0" borderId="0" xfId="3" applyFont="1" applyAlignment="1">
      <alignment vertical="top"/>
    </xf>
    <xf numFmtId="0" fontId="4" fillId="0" borderId="2" xfId="3" applyFont="1" applyBorder="1" applyAlignment="1">
      <alignment vertical="top"/>
    </xf>
    <xf numFmtId="43" fontId="5" fillId="0" borderId="1" xfId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center" vertical="top"/>
    </xf>
    <xf numFmtId="1" fontId="5" fillId="0" borderId="0" xfId="3" applyNumberFormat="1" applyFont="1" applyAlignment="1">
      <alignment horizontal="center" vertical="top"/>
    </xf>
    <xf numFmtId="10" fontId="1" fillId="2" borderId="2" xfId="2" applyNumberFormat="1" applyFont="1" applyFill="1" applyBorder="1" applyAlignment="1"/>
    <xf numFmtId="164" fontId="0" fillId="0" borderId="0" xfId="0" applyNumberFormat="1"/>
    <xf numFmtId="10" fontId="1" fillId="3" borderId="2" xfId="2" applyNumberFormat="1" applyFont="1" applyFill="1" applyBorder="1"/>
    <xf numFmtId="14" fontId="4" fillId="0" borderId="0" xfId="3" applyNumberFormat="1" applyFont="1" applyAlignment="1">
      <alignment vertical="top"/>
    </xf>
    <xf numFmtId="14" fontId="4" fillId="0" borderId="2" xfId="3" applyNumberFormat="1" applyFont="1" applyBorder="1" applyAlignment="1">
      <alignment vertical="top"/>
    </xf>
    <xf numFmtId="0" fontId="5" fillId="0" borderId="0" xfId="3" applyFont="1" applyAlignment="1">
      <alignment horizontal="center" vertical="top"/>
    </xf>
    <xf numFmtId="0" fontId="6" fillId="0" borderId="3" xfId="3" applyFont="1" applyBorder="1" applyAlignment="1">
      <alignment vertical="top"/>
    </xf>
    <xf numFmtId="0" fontId="0" fillId="0" borderId="4" xfId="0" applyBorder="1"/>
    <xf numFmtId="0" fontId="0" fillId="0" borderId="5" xfId="0" applyBorder="1"/>
    <xf numFmtId="43" fontId="7" fillId="0" borderId="3" xfId="1" applyFont="1" applyBorder="1" applyAlignment="1">
      <alignment horizontal="center" vertical="top"/>
    </xf>
    <xf numFmtId="10" fontId="2" fillId="0" borderId="5" xfId="2" applyNumberFormat="1" applyFont="1" applyBorder="1" applyAlignment="1"/>
    <xf numFmtId="0" fontId="0" fillId="0" borderId="3" xfId="0" applyBorder="1"/>
    <xf numFmtId="43" fontId="0" fillId="0" borderId="0" xfId="0" applyNumberFormat="1"/>
    <xf numFmtId="43" fontId="8" fillId="0" borderId="0" xfId="1" applyFont="1" applyBorder="1" applyAlignment="1">
      <alignment textRotation="90"/>
    </xf>
    <xf numFmtId="43" fontId="7" fillId="0" borderId="0" xfId="1" applyFont="1" applyBorder="1" applyAlignment="1">
      <alignment horizontal="center" textRotation="90"/>
    </xf>
    <xf numFmtId="14" fontId="6" fillId="0" borderId="2" xfId="3" applyNumberFormat="1" applyFont="1" applyBorder="1" applyAlignment="1">
      <alignment vertical="top"/>
    </xf>
    <xf numFmtId="10" fontId="1" fillId="3" borderId="2" xfId="2" applyNumberFormat="1" applyFont="1" applyFill="1" applyBorder="1" applyAlignment="1"/>
    <xf numFmtId="14" fontId="10" fillId="3" borderId="6" xfId="3" applyNumberFormat="1" applyFont="1" applyFill="1" applyBorder="1" applyAlignment="1">
      <alignment horizontal="center" vertical="top" wrapText="1"/>
    </xf>
    <xf numFmtId="14" fontId="10" fillId="3" borderId="7" xfId="3" applyNumberFormat="1" applyFont="1" applyFill="1" applyBorder="1" applyAlignment="1">
      <alignment horizontal="center" vertical="top" wrapText="1"/>
    </xf>
    <xf numFmtId="14" fontId="10" fillId="3" borderId="8" xfId="3" applyNumberFormat="1" applyFont="1" applyFill="1" applyBorder="1" applyAlignment="1">
      <alignment horizontal="center" vertical="top" wrapText="1"/>
    </xf>
    <xf numFmtId="14" fontId="10" fillId="3" borderId="9" xfId="3" applyNumberFormat="1" applyFont="1" applyFill="1" applyBorder="1" applyAlignment="1">
      <alignment horizontal="center" vertical="top" wrapText="1"/>
    </xf>
    <xf numFmtId="14" fontId="10" fillId="3" borderId="10" xfId="3" applyNumberFormat="1" applyFont="1" applyFill="1" applyBorder="1" applyAlignment="1">
      <alignment horizontal="center" vertical="top" wrapText="1"/>
    </xf>
    <xf numFmtId="14" fontId="10" fillId="3" borderId="11" xfId="3" applyNumberFormat="1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5FBEA227-AC2D-4C73-A2A2-B88562F6104A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Evolucion % Absentismo ACC. y Enf. Prof.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'ACC. LABORAL Y ENF. PROFE.'!$B$4:$C$15</c15:sqref>
                  </c15:fullRef>
                  <c15:levelRef>
                    <c15:sqref>'ACC. LABORAL Y ENF. PROFE.'!$B$4:$B$15</c15:sqref>
                  </c15:levelRef>
                </c:ext>
              </c:extLst>
              <c:f>'ACC. LABORAL Y ENF. PROFE.'!$B$4:$B$15</c:f>
              <c:strCache>
                <c:ptCount val="12"/>
                <c:pt idx="0">
                  <c:v>01-ene.-22</c:v>
                </c:pt>
                <c:pt idx="1">
                  <c:v>01-feb.-22</c:v>
                </c:pt>
                <c:pt idx="2">
                  <c:v>01-mar.-22</c:v>
                </c:pt>
                <c:pt idx="3">
                  <c:v>01-abr.-22</c:v>
                </c:pt>
                <c:pt idx="4">
                  <c:v>01-may.-22</c:v>
                </c:pt>
                <c:pt idx="5">
                  <c:v>01-jun.-22</c:v>
                </c:pt>
                <c:pt idx="6">
                  <c:v>01-jul.-22</c:v>
                </c:pt>
                <c:pt idx="7">
                  <c:v>1-ago.-2022</c:v>
                </c:pt>
                <c:pt idx="8">
                  <c:v>1-sep.-2022</c:v>
                </c:pt>
                <c:pt idx="9">
                  <c:v>1-oct.-2022</c:v>
                </c:pt>
                <c:pt idx="10">
                  <c:v>1-nov.-2022</c:v>
                </c:pt>
                <c:pt idx="11">
                  <c:v>1-dic.-2022</c:v>
                </c:pt>
              </c:strCache>
            </c:strRef>
          </c:cat>
          <c:val>
            <c:numRef>
              <c:f>'ACC. LABORAL Y ENF. PROFE.'!$G$4:$G$15</c:f>
              <c:numCache>
                <c:formatCode>0.00%</c:formatCode>
                <c:ptCount val="12"/>
                <c:pt idx="0">
                  <c:v>7.4703049684277281E-2</c:v>
                </c:pt>
                <c:pt idx="1">
                  <c:v>3.1173551315142534E-2</c:v>
                </c:pt>
                <c:pt idx="2">
                  <c:v>9.3064232662838711E-3</c:v>
                </c:pt>
                <c:pt idx="3">
                  <c:v>9.8729971853591079E-3</c:v>
                </c:pt>
                <c:pt idx="4">
                  <c:v>8.5042461023459685E-3</c:v>
                </c:pt>
                <c:pt idx="5">
                  <c:v>1.2787887517805413E-2</c:v>
                </c:pt>
                <c:pt idx="6">
                  <c:v>1.6284565506137289E-2</c:v>
                </c:pt>
                <c:pt idx="7">
                  <c:v>8.5358619248320881E-3</c:v>
                </c:pt>
                <c:pt idx="8">
                  <c:v>5.8823716984244814E-3</c:v>
                </c:pt>
                <c:pt idx="9">
                  <c:v>8.6371469694197199E-3</c:v>
                </c:pt>
                <c:pt idx="10">
                  <c:v>6.4054560385156225E-3</c:v>
                </c:pt>
                <c:pt idx="11">
                  <c:v>6.3430558289965123E-3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4-4BFE-9B94-1D247890F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4090496"/>
        <c:axId val="474092656"/>
      </c:barChart>
      <c:catAx>
        <c:axId val="47409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4092656"/>
        <c:crosses val="autoZero"/>
        <c:auto val="1"/>
        <c:lblAlgn val="ctr"/>
        <c:lblOffset val="100"/>
        <c:noMultiLvlLbl val="0"/>
      </c:catAx>
      <c:valAx>
        <c:axId val="47409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409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</a:t>
            </a:r>
            <a:r>
              <a:rPr lang="es-ES" baseline="0"/>
              <a:t> % Absentismo Enf. Comun o ACC. no Lab.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'ENF. COMUN O ACC NO LAB.'!$B$4:$C$15</c15:sqref>
                  </c15:fullRef>
                  <c15:levelRef>
                    <c15:sqref>'ENF. COMUN O ACC NO LAB.'!$B$4:$B$15</c15:sqref>
                  </c15:levelRef>
                </c:ext>
              </c:extLst>
              <c:f>'ENF. COMUN O ACC NO LAB.'!$B$4:$B$15</c:f>
              <c:strCache>
                <c:ptCount val="12"/>
                <c:pt idx="0">
                  <c:v>01-ene.-22</c:v>
                </c:pt>
                <c:pt idx="1">
                  <c:v>01-feb.-22</c:v>
                </c:pt>
                <c:pt idx="2">
                  <c:v>01-mar.-22</c:v>
                </c:pt>
                <c:pt idx="3">
                  <c:v>01-abr.-22</c:v>
                </c:pt>
                <c:pt idx="4">
                  <c:v>01-may.-22</c:v>
                </c:pt>
                <c:pt idx="5">
                  <c:v>01-jun.-22</c:v>
                </c:pt>
                <c:pt idx="6">
                  <c:v>01-jul.-22</c:v>
                </c:pt>
                <c:pt idx="7">
                  <c:v>1-ago.-2022</c:v>
                </c:pt>
                <c:pt idx="8">
                  <c:v>1-sep.-2022</c:v>
                </c:pt>
                <c:pt idx="9">
                  <c:v>1-oct.-2022</c:v>
                </c:pt>
                <c:pt idx="10">
                  <c:v>1-nov.-2022</c:v>
                </c:pt>
                <c:pt idx="11">
                  <c:v>1-dic.-2022</c:v>
                </c:pt>
              </c:strCache>
            </c:strRef>
          </c:cat>
          <c:val>
            <c:numRef>
              <c:f>'ENF. COMUN O ACC NO LAB.'!$G$4:$G$15</c:f>
              <c:numCache>
                <c:formatCode>0.00%</c:formatCode>
                <c:ptCount val="12"/>
                <c:pt idx="0">
                  <c:v>4.6125920188131546E-2</c:v>
                </c:pt>
                <c:pt idx="1">
                  <c:v>3.7125666210573581E-2</c:v>
                </c:pt>
                <c:pt idx="2">
                  <c:v>4.4710525682231293E-2</c:v>
                </c:pt>
                <c:pt idx="3">
                  <c:v>4.576831440977884E-2</c:v>
                </c:pt>
                <c:pt idx="4">
                  <c:v>6.086932962457893E-2</c:v>
                </c:pt>
                <c:pt idx="5">
                  <c:v>6.5672764520414206E-2</c:v>
                </c:pt>
                <c:pt idx="6">
                  <c:v>5.9455988103258695E-2</c:v>
                </c:pt>
                <c:pt idx="7">
                  <c:v>5.8367145782163059E-2</c:v>
                </c:pt>
                <c:pt idx="8">
                  <c:v>4.6639403566110224E-2</c:v>
                </c:pt>
                <c:pt idx="9">
                  <c:v>5.3760265573492901E-2</c:v>
                </c:pt>
                <c:pt idx="10">
                  <c:v>5.3940177127316739E-2</c:v>
                </c:pt>
                <c:pt idx="11">
                  <c:v>6.2567162422379072E-2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2-45DB-A30D-3CA1EA9BD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8698464"/>
        <c:axId val="698694504"/>
      </c:barChart>
      <c:catAx>
        <c:axId val="69869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8694504"/>
        <c:crosses val="autoZero"/>
        <c:auto val="1"/>
        <c:lblAlgn val="ctr"/>
        <c:lblOffset val="100"/>
        <c:noMultiLvlLbl val="0"/>
      </c:catAx>
      <c:valAx>
        <c:axId val="69869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9869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23</xdr:row>
      <xdr:rowOff>14287</xdr:rowOff>
    </xdr:from>
    <xdr:to>
      <xdr:col>6</xdr:col>
      <xdr:colOff>400050</xdr:colOff>
      <xdr:row>37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95B0C0-AE3A-3174-7326-B0D4E6E8A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376237</xdr:colOff>
      <xdr:row>20</xdr:row>
      <xdr:rowOff>119062</xdr:rowOff>
    </xdr:from>
    <xdr:to>
      <xdr:col>6</xdr:col>
      <xdr:colOff>376237</xdr:colOff>
      <xdr:row>35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879C89-8D04-7FBE-2144-D2B6D49DD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850B-8B90-4F06-BD8B-CF71A449180A}">
  <dimension ref="A1:G20"/>
  <sheetViews>
    <sheetView tabSelected="1" workbookViewId="0">
      <selection activeCell="J7" sqref="J7"/>
    </sheetView>
  </sheetViews>
  <sheetFormatPr baseColWidth="10" defaultRowHeight="15" x14ac:dyDescent="0.25"/>
  <sheetData>
    <row r="1" spans="1:7" ht="24.75" customHeight="1" x14ac:dyDescent="0.25">
      <c r="A1" s="32" t="s">
        <v>42</v>
      </c>
      <c r="B1" s="32"/>
      <c r="C1" s="32"/>
      <c r="D1" s="32"/>
      <c r="E1" s="32"/>
      <c r="F1" s="32"/>
      <c r="G1" s="32"/>
    </row>
    <row r="2" spans="1:7" ht="141.75" x14ac:dyDescent="0.25">
      <c r="A2" s="20" t="s">
        <v>26</v>
      </c>
      <c r="B2" s="20" t="s">
        <v>27</v>
      </c>
      <c r="C2" s="20" t="s">
        <v>28</v>
      </c>
      <c r="D2" s="21" t="s">
        <v>29</v>
      </c>
      <c r="E2" s="21" t="s">
        <v>31</v>
      </c>
      <c r="F2" s="21" t="s">
        <v>35</v>
      </c>
      <c r="G2" s="21" t="s">
        <v>36</v>
      </c>
    </row>
    <row r="4" spans="1:7" x14ac:dyDescent="0.25">
      <c r="A4" s="1" t="s">
        <v>0</v>
      </c>
      <c r="B4" s="2" t="s">
        <v>1</v>
      </c>
      <c r="C4" s="3" t="s">
        <v>2</v>
      </c>
      <c r="D4" s="4">
        <v>55680.19</v>
      </c>
      <c r="E4" s="5">
        <v>4159.4799999999996</v>
      </c>
      <c r="F4" s="6">
        <v>537</v>
      </c>
      <c r="G4" s="7">
        <f>E4/D4</f>
        <v>7.4703049684277281E-2</v>
      </c>
    </row>
    <row r="5" spans="1:7" x14ac:dyDescent="0.25">
      <c r="A5" s="1" t="s">
        <v>0</v>
      </c>
      <c r="B5" s="2" t="s">
        <v>3</v>
      </c>
      <c r="C5" s="3" t="s">
        <v>4</v>
      </c>
      <c r="D5" s="4">
        <v>59958.52</v>
      </c>
      <c r="E5" s="5">
        <v>1869.12</v>
      </c>
      <c r="F5" s="6">
        <v>244</v>
      </c>
      <c r="G5" s="7">
        <f t="shared" ref="G5:G16" si="0">E5/D5</f>
        <v>3.1173551315142534E-2</v>
      </c>
    </row>
    <row r="6" spans="1:7" x14ac:dyDescent="0.25">
      <c r="A6" s="1" t="s">
        <v>0</v>
      </c>
      <c r="B6" s="2" t="s">
        <v>5</v>
      </c>
      <c r="C6" s="3" t="s">
        <v>6</v>
      </c>
      <c r="D6" s="4">
        <v>66458.399999999994</v>
      </c>
      <c r="E6" s="5">
        <v>618.49</v>
      </c>
      <c r="F6" s="6">
        <v>78</v>
      </c>
      <c r="G6" s="7">
        <f t="shared" si="0"/>
        <v>9.3064232662838711E-3</v>
      </c>
    </row>
    <row r="7" spans="1:7" x14ac:dyDescent="0.25">
      <c r="A7" s="1" t="s">
        <v>0</v>
      </c>
      <c r="B7" s="2" t="s">
        <v>7</v>
      </c>
      <c r="C7" s="3" t="s">
        <v>8</v>
      </c>
      <c r="D7" s="4">
        <v>53783.06</v>
      </c>
      <c r="E7" s="5">
        <v>531</v>
      </c>
      <c r="F7" s="6">
        <v>66</v>
      </c>
      <c r="G7" s="7">
        <f t="shared" si="0"/>
        <v>9.8729971853591079E-3</v>
      </c>
    </row>
    <row r="8" spans="1:7" x14ac:dyDescent="0.25">
      <c r="A8" s="1" t="s">
        <v>0</v>
      </c>
      <c r="B8" s="2" t="s">
        <v>9</v>
      </c>
      <c r="C8" s="3" t="s">
        <v>10</v>
      </c>
      <c r="D8" s="4">
        <v>66437.399999999994</v>
      </c>
      <c r="E8" s="5">
        <v>565</v>
      </c>
      <c r="F8" s="6">
        <v>73</v>
      </c>
      <c r="G8" s="7">
        <f t="shared" si="0"/>
        <v>8.5042461023459685E-3</v>
      </c>
    </row>
    <row r="9" spans="1:7" x14ac:dyDescent="0.25">
      <c r="A9" s="1" t="s">
        <v>0</v>
      </c>
      <c r="B9" s="2" t="s">
        <v>11</v>
      </c>
      <c r="C9" s="3" t="s">
        <v>12</v>
      </c>
      <c r="D9" s="4">
        <v>62481</v>
      </c>
      <c r="E9" s="5">
        <v>799</v>
      </c>
      <c r="F9" s="6">
        <v>101</v>
      </c>
      <c r="G9" s="7">
        <f t="shared" si="0"/>
        <v>1.2787887517805413E-2</v>
      </c>
    </row>
    <row r="10" spans="1:7" x14ac:dyDescent="0.25">
      <c r="A10" s="1" t="s">
        <v>0</v>
      </c>
      <c r="B10" s="2" t="s">
        <v>13</v>
      </c>
      <c r="C10" s="3" t="s">
        <v>14</v>
      </c>
      <c r="D10" s="4">
        <v>57723.37</v>
      </c>
      <c r="E10" s="5">
        <v>940</v>
      </c>
      <c r="F10" s="6">
        <v>119</v>
      </c>
      <c r="G10" s="7">
        <f t="shared" si="0"/>
        <v>1.6284565506137289E-2</v>
      </c>
    </row>
    <row r="11" spans="1:7" x14ac:dyDescent="0.25">
      <c r="A11" s="1" t="s">
        <v>0</v>
      </c>
      <c r="B11" s="10" t="s">
        <v>15</v>
      </c>
      <c r="C11" s="11" t="s">
        <v>16</v>
      </c>
      <c r="D11" s="4">
        <v>45025.33</v>
      </c>
      <c r="E11" s="5">
        <v>384.33</v>
      </c>
      <c r="F11" s="6">
        <v>48</v>
      </c>
      <c r="G11" s="7">
        <f t="shared" si="0"/>
        <v>8.5358619248320881E-3</v>
      </c>
    </row>
    <row r="12" spans="1:7" x14ac:dyDescent="0.25">
      <c r="A12" s="1" t="s">
        <v>0</v>
      </c>
      <c r="B12" s="2" t="s">
        <v>17</v>
      </c>
      <c r="C12" s="11" t="s">
        <v>18</v>
      </c>
      <c r="D12" s="4">
        <v>59584.81</v>
      </c>
      <c r="E12" s="5">
        <v>350.5</v>
      </c>
      <c r="F12" s="6">
        <v>44</v>
      </c>
      <c r="G12" s="7">
        <f t="shared" si="0"/>
        <v>5.8823716984244814E-3</v>
      </c>
    </row>
    <row r="13" spans="1:7" x14ac:dyDescent="0.25">
      <c r="A13" s="1" t="s">
        <v>0</v>
      </c>
      <c r="B13" s="10" t="s">
        <v>19</v>
      </c>
      <c r="C13" s="11" t="s">
        <v>20</v>
      </c>
      <c r="D13" s="4">
        <v>58584.160000000003</v>
      </c>
      <c r="E13" s="5">
        <v>506</v>
      </c>
      <c r="F13" s="6">
        <v>65</v>
      </c>
      <c r="G13" s="7">
        <f t="shared" si="0"/>
        <v>8.6371469694197199E-3</v>
      </c>
    </row>
    <row r="14" spans="1:7" x14ac:dyDescent="0.25">
      <c r="A14" s="1" t="s">
        <v>0</v>
      </c>
      <c r="B14" s="2" t="s">
        <v>21</v>
      </c>
      <c r="C14" s="11" t="s">
        <v>22</v>
      </c>
      <c r="D14" s="4">
        <v>62495.16</v>
      </c>
      <c r="E14" s="5">
        <v>400.31</v>
      </c>
      <c r="F14" s="6">
        <v>51</v>
      </c>
      <c r="G14" s="7">
        <f t="shared" si="0"/>
        <v>6.4054560385156225E-3</v>
      </c>
    </row>
    <row r="15" spans="1:7" x14ac:dyDescent="0.25">
      <c r="A15" s="1" t="s">
        <v>0</v>
      </c>
      <c r="B15" s="2" t="s">
        <v>23</v>
      </c>
      <c r="C15" s="11" t="s">
        <v>24</v>
      </c>
      <c r="D15" s="4">
        <v>51656.49</v>
      </c>
      <c r="E15" s="5">
        <v>327.66000000000003</v>
      </c>
      <c r="F15" s="12">
        <v>42</v>
      </c>
      <c r="G15" s="7">
        <f t="shared" si="0"/>
        <v>6.3430558289965123E-3</v>
      </c>
    </row>
    <row r="16" spans="1:7" x14ac:dyDescent="0.25">
      <c r="C16" s="22" t="s">
        <v>40</v>
      </c>
      <c r="D16" s="19">
        <f>SUM(D4:D15)</f>
        <v>699867.89</v>
      </c>
      <c r="E16" s="19">
        <f t="shared" ref="E16:F16" si="1">SUM(E4:E15)</f>
        <v>11450.89</v>
      </c>
      <c r="F16" s="19">
        <f t="shared" si="1"/>
        <v>1468</v>
      </c>
      <c r="G16" s="23">
        <f t="shared" si="0"/>
        <v>1.6361502168644997E-2</v>
      </c>
    </row>
    <row r="19" spans="1:7" ht="15.75" customHeight="1" x14ac:dyDescent="0.25">
      <c r="A19" s="33" t="s">
        <v>44</v>
      </c>
      <c r="B19" s="33"/>
      <c r="C19" s="33"/>
      <c r="D19" s="33"/>
      <c r="E19" s="33"/>
      <c r="F19" s="33"/>
      <c r="G19" s="33"/>
    </row>
    <row r="20" spans="1:7" x14ac:dyDescent="0.25">
      <c r="A20" s="34"/>
      <c r="B20" s="34"/>
      <c r="C20" s="34"/>
      <c r="D20" s="34"/>
      <c r="E20" s="34"/>
      <c r="F20" s="34"/>
      <c r="G20" s="34"/>
    </row>
  </sheetData>
  <mergeCells count="2">
    <mergeCell ref="A1:G1"/>
    <mergeCell ref="A19:G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89CD3-5073-41C8-B674-99A3909CBBBE}">
  <sheetPr>
    <pageSetUpPr fitToPage="1"/>
  </sheetPr>
  <dimension ref="A1:G19"/>
  <sheetViews>
    <sheetView workbookViewId="0">
      <selection activeCell="I6" sqref="I6"/>
    </sheetView>
  </sheetViews>
  <sheetFormatPr baseColWidth="10" defaultRowHeight="15" x14ac:dyDescent="0.25"/>
  <sheetData>
    <row r="1" spans="1:7" ht="25.5" customHeight="1" x14ac:dyDescent="0.25">
      <c r="A1" s="30" t="s">
        <v>43</v>
      </c>
      <c r="B1" s="30"/>
      <c r="C1" s="30"/>
      <c r="D1" s="30"/>
      <c r="E1" s="30"/>
      <c r="F1" s="30"/>
      <c r="G1" s="31"/>
    </row>
    <row r="2" spans="1:7" ht="129.75" x14ac:dyDescent="0.25">
      <c r="A2" s="20" t="s">
        <v>26</v>
      </c>
      <c r="B2" s="20" t="s">
        <v>27</v>
      </c>
      <c r="C2" s="20" t="s">
        <v>28</v>
      </c>
      <c r="D2" s="21" t="s">
        <v>29</v>
      </c>
      <c r="E2" s="21" t="s">
        <v>30</v>
      </c>
      <c r="F2" s="21" t="s">
        <v>34</v>
      </c>
      <c r="G2" s="21" t="s">
        <v>36</v>
      </c>
    </row>
    <row r="4" spans="1:7" x14ac:dyDescent="0.25">
      <c r="A4" s="1" t="s">
        <v>0</v>
      </c>
      <c r="B4" s="2" t="s">
        <v>1</v>
      </c>
      <c r="C4" s="3" t="s">
        <v>2</v>
      </c>
      <c r="D4" s="4">
        <v>55680.19</v>
      </c>
      <c r="E4" s="5">
        <v>2568.3000000000002</v>
      </c>
      <c r="F4" s="6">
        <v>334</v>
      </c>
      <c r="G4" s="7">
        <f>E4/D4</f>
        <v>4.6125920188131546E-2</v>
      </c>
    </row>
    <row r="5" spans="1:7" x14ac:dyDescent="0.25">
      <c r="A5" s="1" t="s">
        <v>0</v>
      </c>
      <c r="B5" s="2" t="s">
        <v>3</v>
      </c>
      <c r="C5" s="3" t="s">
        <v>4</v>
      </c>
      <c r="D5" s="4">
        <v>59958.52</v>
      </c>
      <c r="E5" s="5">
        <v>2226</v>
      </c>
      <c r="F5" s="6">
        <v>289</v>
      </c>
      <c r="G5" s="7">
        <f t="shared" ref="G5:G16" si="0">E5/D5</f>
        <v>3.7125666210573581E-2</v>
      </c>
    </row>
    <row r="6" spans="1:7" x14ac:dyDescent="0.25">
      <c r="A6" s="1" t="s">
        <v>0</v>
      </c>
      <c r="B6" s="2" t="s">
        <v>5</v>
      </c>
      <c r="C6" s="3" t="s">
        <v>6</v>
      </c>
      <c r="D6" s="4">
        <v>66458.399999999994</v>
      </c>
      <c r="E6" s="5">
        <v>2971.39</v>
      </c>
      <c r="F6" s="6">
        <v>387</v>
      </c>
      <c r="G6" s="7">
        <f t="shared" si="0"/>
        <v>4.4710525682231293E-2</v>
      </c>
    </row>
    <row r="7" spans="1:7" x14ac:dyDescent="0.25">
      <c r="A7" s="1" t="s">
        <v>0</v>
      </c>
      <c r="B7" s="2" t="s">
        <v>7</v>
      </c>
      <c r="C7" s="3" t="s">
        <v>8</v>
      </c>
      <c r="D7" s="4">
        <v>53783.06</v>
      </c>
      <c r="E7" s="5">
        <v>2461.56</v>
      </c>
      <c r="F7" s="6">
        <v>323</v>
      </c>
      <c r="G7" s="7">
        <f t="shared" si="0"/>
        <v>4.576831440977884E-2</v>
      </c>
    </row>
    <row r="8" spans="1:7" x14ac:dyDescent="0.25">
      <c r="A8" s="1" t="s">
        <v>0</v>
      </c>
      <c r="B8" s="2" t="s">
        <v>9</v>
      </c>
      <c r="C8" s="3" t="s">
        <v>10</v>
      </c>
      <c r="D8" s="4">
        <v>66437.399999999994</v>
      </c>
      <c r="E8" s="5">
        <v>4044</v>
      </c>
      <c r="F8" s="6">
        <v>528</v>
      </c>
      <c r="G8" s="7">
        <f t="shared" si="0"/>
        <v>6.086932962457893E-2</v>
      </c>
    </row>
    <row r="9" spans="1:7" x14ac:dyDescent="0.25">
      <c r="A9" s="1" t="s">
        <v>0</v>
      </c>
      <c r="B9" s="2" t="s">
        <v>11</v>
      </c>
      <c r="C9" s="3" t="s">
        <v>12</v>
      </c>
      <c r="D9" s="4">
        <v>62481</v>
      </c>
      <c r="E9" s="5">
        <v>4103.3</v>
      </c>
      <c r="F9" s="6">
        <v>537</v>
      </c>
      <c r="G9" s="7">
        <f t="shared" si="0"/>
        <v>6.5672764520414206E-2</v>
      </c>
    </row>
    <row r="10" spans="1:7" x14ac:dyDescent="0.25">
      <c r="A10" s="1" t="s">
        <v>0</v>
      </c>
      <c r="B10" s="2" t="s">
        <v>13</v>
      </c>
      <c r="C10" s="3" t="s">
        <v>14</v>
      </c>
      <c r="D10" s="4">
        <v>57723.37</v>
      </c>
      <c r="E10" s="5">
        <v>3432</v>
      </c>
      <c r="F10" s="6">
        <v>450</v>
      </c>
      <c r="G10" s="7">
        <f t="shared" si="0"/>
        <v>5.9455988103258695E-2</v>
      </c>
    </row>
    <row r="11" spans="1:7" x14ac:dyDescent="0.25">
      <c r="A11" s="1" t="s">
        <v>0</v>
      </c>
      <c r="B11" s="10" t="s">
        <v>15</v>
      </c>
      <c r="C11" s="11" t="s">
        <v>16</v>
      </c>
      <c r="D11" s="4">
        <v>45025.33</v>
      </c>
      <c r="E11" s="5">
        <v>2628</v>
      </c>
      <c r="F11" s="6">
        <v>347</v>
      </c>
      <c r="G11" s="7">
        <f t="shared" si="0"/>
        <v>5.8367145782163059E-2</v>
      </c>
    </row>
    <row r="12" spans="1:7" x14ac:dyDescent="0.25">
      <c r="A12" s="1" t="s">
        <v>0</v>
      </c>
      <c r="B12" s="2" t="s">
        <v>17</v>
      </c>
      <c r="C12" s="11" t="s">
        <v>18</v>
      </c>
      <c r="D12" s="4">
        <v>59584.81</v>
      </c>
      <c r="E12" s="5">
        <v>2779</v>
      </c>
      <c r="F12" s="6">
        <v>366</v>
      </c>
      <c r="G12" s="7">
        <f t="shared" si="0"/>
        <v>4.6639403566110224E-2</v>
      </c>
    </row>
    <row r="13" spans="1:7" x14ac:dyDescent="0.25">
      <c r="A13" s="1" t="s">
        <v>0</v>
      </c>
      <c r="B13" s="10" t="s">
        <v>19</v>
      </c>
      <c r="C13" s="11" t="s">
        <v>20</v>
      </c>
      <c r="D13" s="4">
        <v>58584.160000000003</v>
      </c>
      <c r="E13" s="5">
        <v>3149.5</v>
      </c>
      <c r="F13" s="6">
        <v>413</v>
      </c>
      <c r="G13" s="7">
        <f t="shared" si="0"/>
        <v>5.3760265573492901E-2</v>
      </c>
    </row>
    <row r="14" spans="1:7" x14ac:dyDescent="0.25">
      <c r="A14" s="1" t="s">
        <v>0</v>
      </c>
      <c r="B14" s="2" t="s">
        <v>21</v>
      </c>
      <c r="C14" s="11" t="s">
        <v>22</v>
      </c>
      <c r="D14" s="4">
        <v>62495.16</v>
      </c>
      <c r="E14" s="5">
        <v>3371</v>
      </c>
      <c r="F14" s="6">
        <v>435</v>
      </c>
      <c r="G14" s="7">
        <f t="shared" si="0"/>
        <v>5.3940177127316739E-2</v>
      </c>
    </row>
    <row r="15" spans="1:7" x14ac:dyDescent="0.25">
      <c r="A15" s="1" t="s">
        <v>0</v>
      </c>
      <c r="B15" s="2" t="s">
        <v>23</v>
      </c>
      <c r="C15" s="11" t="s">
        <v>24</v>
      </c>
      <c r="D15" s="4">
        <v>51656.49</v>
      </c>
      <c r="E15" s="5">
        <v>3232</v>
      </c>
      <c r="F15" s="12">
        <v>418</v>
      </c>
      <c r="G15" s="7">
        <f t="shared" si="0"/>
        <v>6.2567162422379072E-2</v>
      </c>
    </row>
    <row r="16" spans="1:7" x14ac:dyDescent="0.25">
      <c r="C16" s="22" t="s">
        <v>40</v>
      </c>
      <c r="D16" s="19">
        <f>SUM(D4:D15)</f>
        <v>699867.89</v>
      </c>
      <c r="E16" s="19">
        <f t="shared" ref="E16:F16" si="1">SUM(E4:E15)</f>
        <v>36966.050000000003</v>
      </c>
      <c r="F16" s="19">
        <f t="shared" si="1"/>
        <v>4827</v>
      </c>
      <c r="G16" s="23">
        <f t="shared" si="0"/>
        <v>5.2818611238186687E-2</v>
      </c>
    </row>
    <row r="18" spans="1:7" x14ac:dyDescent="0.25">
      <c r="A18" s="25" t="s">
        <v>41</v>
      </c>
      <c r="B18" s="24"/>
      <c r="C18" s="24"/>
      <c r="D18" s="24"/>
      <c r="E18" s="24"/>
      <c r="F18" s="24"/>
      <c r="G18" s="26"/>
    </row>
    <row r="19" spans="1:7" x14ac:dyDescent="0.25">
      <c r="A19" s="27"/>
      <c r="B19" s="28"/>
      <c r="C19" s="28"/>
      <c r="D19" s="28"/>
      <c r="E19" s="28"/>
      <c r="F19" s="28"/>
      <c r="G19" s="29"/>
    </row>
  </sheetData>
  <mergeCells count="2">
    <mergeCell ref="A18:G19"/>
    <mergeCell ref="A1:G1"/>
  </mergeCells>
  <pageMargins left="0.7" right="0.7" top="0.75" bottom="0.75" header="0.3" footer="0.3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C9857-44CB-49FE-9B5F-6765E943AE78}">
  <dimension ref="A1:N16"/>
  <sheetViews>
    <sheetView workbookViewId="0">
      <selection activeCell="B25" sqref="B25"/>
    </sheetView>
  </sheetViews>
  <sheetFormatPr baseColWidth="10" defaultRowHeight="15" x14ac:dyDescent="0.25"/>
  <cols>
    <col min="1" max="1" width="23.140625" bestFit="1" customWidth="1"/>
    <col min="12" max="12" width="14.85546875" customWidth="1"/>
    <col min="13" max="13" width="15.85546875" customWidth="1"/>
  </cols>
  <sheetData>
    <row r="1" spans="1:14" ht="147" x14ac:dyDescent="0.25">
      <c r="A1" s="20" t="s">
        <v>26</v>
      </c>
      <c r="B1" s="20" t="s">
        <v>27</v>
      </c>
      <c r="C1" s="20" t="s">
        <v>28</v>
      </c>
      <c r="D1" s="21" t="s">
        <v>29</v>
      </c>
      <c r="E1" s="21" t="s">
        <v>30</v>
      </c>
      <c r="F1" s="21" t="s">
        <v>31</v>
      </c>
      <c r="G1" s="21" t="s">
        <v>32</v>
      </c>
      <c r="H1" s="21" t="s">
        <v>33</v>
      </c>
      <c r="I1" s="21" t="s">
        <v>34</v>
      </c>
      <c r="J1" s="21" t="s">
        <v>35</v>
      </c>
      <c r="K1" s="21" t="s">
        <v>36</v>
      </c>
      <c r="L1" s="21" t="s">
        <v>37</v>
      </c>
      <c r="M1" s="21" t="s">
        <v>38</v>
      </c>
      <c r="N1" s="21" t="s">
        <v>39</v>
      </c>
    </row>
    <row r="3" spans="1:14" x14ac:dyDescent="0.25">
      <c r="A3" s="1" t="s">
        <v>0</v>
      </c>
      <c r="B3" s="2" t="s">
        <v>1</v>
      </c>
      <c r="C3" s="3" t="s">
        <v>2</v>
      </c>
      <c r="D3" s="4">
        <v>55680.19</v>
      </c>
      <c r="E3" s="5">
        <v>2568.3000000000002</v>
      </c>
      <c r="F3" s="5">
        <v>4159.4799999999996</v>
      </c>
      <c r="G3" s="5">
        <v>6728.18</v>
      </c>
      <c r="H3" s="6">
        <v>37</v>
      </c>
      <c r="I3" s="6">
        <v>334</v>
      </c>
      <c r="J3" s="6">
        <v>537</v>
      </c>
      <c r="K3" s="7">
        <f t="shared" ref="K3:K10" si="0">+G3/D3</f>
        <v>0.12083615375594085</v>
      </c>
      <c r="L3" s="8">
        <f t="shared" ref="L3:L11" si="1">+D3+L2</f>
        <v>55680.19</v>
      </c>
      <c r="M3" s="8">
        <f t="shared" ref="M3:M11" si="2">+M2+G3</f>
        <v>6728.18</v>
      </c>
      <c r="N3" s="9">
        <f>+M3/L3</f>
        <v>0.12083615375594085</v>
      </c>
    </row>
    <row r="4" spans="1:14" x14ac:dyDescent="0.25">
      <c r="A4" s="1" t="s">
        <v>0</v>
      </c>
      <c r="B4" s="2" t="s">
        <v>3</v>
      </c>
      <c r="C4" s="3" t="s">
        <v>4</v>
      </c>
      <c r="D4" s="4">
        <v>59958.52</v>
      </c>
      <c r="E4" s="5">
        <v>2226</v>
      </c>
      <c r="F4" s="5">
        <v>1869.12</v>
      </c>
      <c r="G4" s="5">
        <v>4095.12</v>
      </c>
      <c r="H4" s="6">
        <v>52</v>
      </c>
      <c r="I4" s="6">
        <v>289</v>
      </c>
      <c r="J4" s="6">
        <v>244</v>
      </c>
      <c r="K4" s="7">
        <f t="shared" si="0"/>
        <v>6.8299217525716119E-2</v>
      </c>
      <c r="L4" s="8">
        <f t="shared" si="1"/>
        <v>115638.70999999999</v>
      </c>
      <c r="M4" s="8">
        <f t="shared" si="2"/>
        <v>10823.3</v>
      </c>
      <c r="N4" s="9">
        <f t="shared" ref="N4:N11" si="3">+M4/L4</f>
        <v>9.359582098416698E-2</v>
      </c>
    </row>
    <row r="5" spans="1:14" x14ac:dyDescent="0.25">
      <c r="A5" s="1" t="s">
        <v>0</v>
      </c>
      <c r="B5" s="2" t="s">
        <v>5</v>
      </c>
      <c r="C5" s="3" t="s">
        <v>6</v>
      </c>
      <c r="D5" s="4">
        <v>66458.399999999994</v>
      </c>
      <c r="E5" s="5">
        <v>2971.39</v>
      </c>
      <c r="F5" s="5">
        <v>618.49</v>
      </c>
      <c r="G5" s="5">
        <v>3950.28</v>
      </c>
      <c r="H5" s="6">
        <v>58</v>
      </c>
      <c r="I5" s="6">
        <v>387</v>
      </c>
      <c r="J5" s="6">
        <v>78</v>
      </c>
      <c r="K5" s="7">
        <f t="shared" si="0"/>
        <v>5.9439890217038036E-2</v>
      </c>
      <c r="L5" s="8">
        <f t="shared" si="1"/>
        <v>182097.11</v>
      </c>
      <c r="M5" s="8">
        <f t="shared" si="2"/>
        <v>14773.58</v>
      </c>
      <c r="N5" s="9">
        <f t="shared" si="3"/>
        <v>8.1130227712015862E-2</v>
      </c>
    </row>
    <row r="6" spans="1:14" x14ac:dyDescent="0.25">
      <c r="A6" s="1" t="s">
        <v>0</v>
      </c>
      <c r="B6" s="2" t="s">
        <v>7</v>
      </c>
      <c r="C6" s="3" t="s">
        <v>8</v>
      </c>
      <c r="D6" s="4">
        <v>53783.06</v>
      </c>
      <c r="E6" s="5">
        <v>2461.56</v>
      </c>
      <c r="F6" s="5">
        <v>531</v>
      </c>
      <c r="G6" s="5">
        <v>2992.56</v>
      </c>
      <c r="H6" s="6">
        <v>48</v>
      </c>
      <c r="I6" s="6">
        <v>323</v>
      </c>
      <c r="J6" s="6">
        <v>66</v>
      </c>
      <c r="K6" s="7">
        <f t="shared" si="0"/>
        <v>5.5641311595137952E-2</v>
      </c>
      <c r="L6" s="8">
        <f t="shared" si="1"/>
        <v>235880.16999999998</v>
      </c>
      <c r="M6" s="8">
        <f t="shared" si="2"/>
        <v>17766.14</v>
      </c>
      <c r="N6" s="9">
        <f t="shared" si="3"/>
        <v>7.5318497523551894E-2</v>
      </c>
    </row>
    <row r="7" spans="1:14" x14ac:dyDescent="0.25">
      <c r="A7" s="1" t="s">
        <v>0</v>
      </c>
      <c r="B7" s="2" t="s">
        <v>9</v>
      </c>
      <c r="C7" s="3" t="s">
        <v>10</v>
      </c>
      <c r="D7" s="4">
        <v>66437.399999999994</v>
      </c>
      <c r="E7" s="5">
        <v>4044</v>
      </c>
      <c r="F7" s="5">
        <v>565</v>
      </c>
      <c r="G7" s="5">
        <v>4609</v>
      </c>
      <c r="H7" s="6">
        <v>54</v>
      </c>
      <c r="I7" s="6">
        <v>528</v>
      </c>
      <c r="J7" s="6">
        <v>73</v>
      </c>
      <c r="K7" s="7">
        <f t="shared" si="0"/>
        <v>6.9373575726924902E-2</v>
      </c>
      <c r="L7" s="8">
        <f t="shared" si="1"/>
        <v>302317.56999999995</v>
      </c>
      <c r="M7" s="8">
        <f t="shared" si="2"/>
        <v>22375.14</v>
      </c>
      <c r="N7" s="9">
        <f t="shared" si="3"/>
        <v>7.4012039723658815E-2</v>
      </c>
    </row>
    <row r="8" spans="1:14" x14ac:dyDescent="0.25">
      <c r="A8" s="1" t="s">
        <v>0</v>
      </c>
      <c r="B8" s="2" t="s">
        <v>11</v>
      </c>
      <c r="C8" s="3" t="s">
        <v>12</v>
      </c>
      <c r="D8" s="4">
        <v>62481</v>
      </c>
      <c r="E8" s="5">
        <v>4103.3</v>
      </c>
      <c r="F8" s="5">
        <v>799</v>
      </c>
      <c r="G8" s="5">
        <v>4902.3</v>
      </c>
      <c r="H8" s="6">
        <v>56</v>
      </c>
      <c r="I8" s="6">
        <v>537</v>
      </c>
      <c r="J8" s="6">
        <v>101</v>
      </c>
      <c r="K8" s="7">
        <f t="shared" si="0"/>
        <v>7.8460652038219628E-2</v>
      </c>
      <c r="L8" s="8">
        <f t="shared" si="1"/>
        <v>364798.56999999995</v>
      </c>
      <c r="M8" s="8">
        <f t="shared" si="2"/>
        <v>27277.439999999999</v>
      </c>
      <c r="N8" s="9">
        <f t="shared" si="3"/>
        <v>7.4773977321237861E-2</v>
      </c>
    </row>
    <row r="9" spans="1:14" x14ac:dyDescent="0.25">
      <c r="A9" s="1" t="s">
        <v>0</v>
      </c>
      <c r="B9" s="2" t="s">
        <v>13</v>
      </c>
      <c r="C9" s="3" t="s">
        <v>14</v>
      </c>
      <c r="D9" s="4">
        <v>57723.37</v>
      </c>
      <c r="E9" s="5">
        <v>3432</v>
      </c>
      <c r="F9" s="5">
        <v>940</v>
      </c>
      <c r="G9" s="5">
        <v>4372</v>
      </c>
      <c r="H9" s="6">
        <v>41</v>
      </c>
      <c r="I9" s="6">
        <v>450</v>
      </c>
      <c r="J9" s="6">
        <v>119</v>
      </c>
      <c r="K9" s="7">
        <f t="shared" si="0"/>
        <v>7.574055360939598E-2</v>
      </c>
      <c r="L9" s="8">
        <f t="shared" si="1"/>
        <v>422521.93999999994</v>
      </c>
      <c r="M9" s="8">
        <f t="shared" si="2"/>
        <v>31649.439999999999</v>
      </c>
      <c r="N9" s="9">
        <f t="shared" si="3"/>
        <v>7.490602736511151E-2</v>
      </c>
    </row>
    <row r="10" spans="1:14" x14ac:dyDescent="0.25">
      <c r="A10" s="1" t="s">
        <v>0</v>
      </c>
      <c r="B10" s="10" t="s">
        <v>15</v>
      </c>
      <c r="C10" s="11" t="s">
        <v>16</v>
      </c>
      <c r="D10" s="4">
        <v>45025.33</v>
      </c>
      <c r="E10" s="5">
        <v>2628</v>
      </c>
      <c r="F10" s="5">
        <v>384.33</v>
      </c>
      <c r="G10" s="5">
        <v>3012.33</v>
      </c>
      <c r="H10" s="6">
        <v>17</v>
      </c>
      <c r="I10" s="6">
        <v>347</v>
      </c>
      <c r="J10" s="6">
        <v>48</v>
      </c>
      <c r="K10" s="7">
        <f t="shared" si="0"/>
        <v>6.6903007706995143E-2</v>
      </c>
      <c r="L10" s="8">
        <f t="shared" si="1"/>
        <v>467547.26999999996</v>
      </c>
      <c r="M10" s="8">
        <f t="shared" si="2"/>
        <v>34661.769999999997</v>
      </c>
      <c r="N10" s="9">
        <f t="shared" si="3"/>
        <v>7.4135327535972989E-2</v>
      </c>
    </row>
    <row r="11" spans="1:14" x14ac:dyDescent="0.25">
      <c r="A11" s="1" t="s">
        <v>0</v>
      </c>
      <c r="B11" s="2" t="s">
        <v>17</v>
      </c>
      <c r="C11" s="11" t="s">
        <v>18</v>
      </c>
      <c r="D11" s="4">
        <v>59584.81</v>
      </c>
      <c r="E11" s="5">
        <v>2779</v>
      </c>
      <c r="F11" s="5">
        <v>350.5</v>
      </c>
      <c r="G11" s="5">
        <v>3129.5</v>
      </c>
      <c r="H11" s="6">
        <v>31</v>
      </c>
      <c r="I11" s="6">
        <v>366</v>
      </c>
      <c r="J11" s="6">
        <v>44</v>
      </c>
      <c r="K11" s="7">
        <f>+G11/D11</f>
        <v>5.2521775264534706E-2</v>
      </c>
      <c r="L11" s="8">
        <f t="shared" si="1"/>
        <v>527132.07999999996</v>
      </c>
      <c r="M11" s="8">
        <f t="shared" si="2"/>
        <v>37791.269999999997</v>
      </c>
      <c r="N11" s="9">
        <f t="shared" si="3"/>
        <v>7.1692221805206777E-2</v>
      </c>
    </row>
    <row r="12" spans="1:14" x14ac:dyDescent="0.25">
      <c r="A12" s="1" t="s">
        <v>0</v>
      </c>
      <c r="B12" s="10" t="s">
        <v>19</v>
      </c>
      <c r="C12" s="11" t="s">
        <v>20</v>
      </c>
      <c r="D12" s="4">
        <v>58584.160000000003</v>
      </c>
      <c r="E12" s="5">
        <v>3149.5</v>
      </c>
      <c r="F12" s="5">
        <v>506</v>
      </c>
      <c r="G12" s="5">
        <v>3655.5</v>
      </c>
      <c r="H12" s="6">
        <v>46</v>
      </c>
      <c r="I12" s="6">
        <v>413</v>
      </c>
      <c r="J12" s="6">
        <v>65</v>
      </c>
      <c r="K12" s="7">
        <f>+G12/D12</f>
        <v>6.2397412542912617E-2</v>
      </c>
      <c r="L12" s="8">
        <f>+D12+L11</f>
        <v>585716.24</v>
      </c>
      <c r="M12" s="8">
        <f>+M11+G12</f>
        <v>41446.769999999997</v>
      </c>
      <c r="N12" s="9">
        <f>+M12/L12</f>
        <v>7.0762541943518581E-2</v>
      </c>
    </row>
    <row r="13" spans="1:14" x14ac:dyDescent="0.25">
      <c r="A13" s="1" t="s">
        <v>0</v>
      </c>
      <c r="B13" s="2" t="s">
        <v>21</v>
      </c>
      <c r="C13" s="11" t="s">
        <v>22</v>
      </c>
      <c r="D13" s="4">
        <v>62495.16</v>
      </c>
      <c r="E13" s="5">
        <v>3371</v>
      </c>
      <c r="F13" s="5">
        <v>400.31</v>
      </c>
      <c r="G13" s="5">
        <v>3771.31</v>
      </c>
      <c r="H13" s="6">
        <v>45</v>
      </c>
      <c r="I13" s="6">
        <v>435</v>
      </c>
      <c r="J13" s="6">
        <v>51</v>
      </c>
      <c r="K13" s="7">
        <f>+G13/D13</f>
        <v>6.0345633165832357E-2</v>
      </c>
      <c r="L13" s="8">
        <f>+D13+L12</f>
        <v>648211.4</v>
      </c>
      <c r="M13" s="8">
        <f>+M12+G13</f>
        <v>45218.079999999994</v>
      </c>
      <c r="N13" s="9">
        <f>+M13/L13</f>
        <v>6.9758230108264055E-2</v>
      </c>
    </row>
    <row r="14" spans="1:14" ht="15.75" thickBot="1" x14ac:dyDescent="0.3">
      <c r="A14" s="1" t="s">
        <v>0</v>
      </c>
      <c r="B14" s="2" t="s">
        <v>23</v>
      </c>
      <c r="C14" s="11" t="s">
        <v>24</v>
      </c>
      <c r="D14" s="4">
        <v>51656.49</v>
      </c>
      <c r="E14" s="5">
        <v>3232</v>
      </c>
      <c r="F14" s="5">
        <v>327.66000000000003</v>
      </c>
      <c r="G14" s="5">
        <v>3559.66</v>
      </c>
      <c r="H14" s="12">
        <v>39</v>
      </c>
      <c r="I14" s="12">
        <v>418</v>
      </c>
      <c r="J14" s="12">
        <v>42</v>
      </c>
      <c r="K14" s="7">
        <f>+G14/D14</f>
        <v>6.8910218251375582E-2</v>
      </c>
      <c r="L14" s="8">
        <f>+D14+L13</f>
        <v>699867.89</v>
      </c>
      <c r="M14" s="8">
        <f>+M13+G14</f>
        <v>48777.739999999991</v>
      </c>
      <c r="N14" s="9">
        <f>+M14/L14</f>
        <v>6.9695639272720447E-2</v>
      </c>
    </row>
    <row r="15" spans="1:14" ht="15.75" thickBot="1" x14ac:dyDescent="0.3">
      <c r="A15" s="13" t="s">
        <v>25</v>
      </c>
      <c r="B15" s="14"/>
      <c r="C15" s="15"/>
      <c r="D15" s="16">
        <f>SUM(D3:D14)</f>
        <v>699867.89</v>
      </c>
      <c r="E15" s="14"/>
      <c r="F15" s="14"/>
      <c r="G15" s="16">
        <f>SUM(G3:G14)</f>
        <v>48777.739999999991</v>
      </c>
      <c r="H15" s="14"/>
      <c r="I15" s="14"/>
      <c r="J15" s="14"/>
      <c r="K15" s="17">
        <f t="shared" ref="K15" si="4">+G15/D15</f>
        <v>6.9695639272720447E-2</v>
      </c>
      <c r="L15" s="18"/>
      <c r="M15" s="14"/>
      <c r="N15" s="15"/>
    </row>
    <row r="16" spans="1:14" x14ac:dyDescent="0.25">
      <c r="E16" s="19">
        <f>SUM(E3:E14)</f>
        <v>36966.050000000003</v>
      </c>
      <c r="F16" s="19">
        <f t="shared" ref="F16:J16" si="5">SUM(F3:F14)</f>
        <v>11450.89</v>
      </c>
      <c r="G16" s="19">
        <f t="shared" si="5"/>
        <v>48777.739999999991</v>
      </c>
      <c r="H16" s="19">
        <f t="shared" si="5"/>
        <v>524</v>
      </c>
      <c r="I16" s="19">
        <f t="shared" si="5"/>
        <v>4827</v>
      </c>
      <c r="J16" s="19">
        <f t="shared" si="5"/>
        <v>1468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ACC. LABORAL Y ENF. PROFE.</vt:lpstr>
      <vt:lpstr>ENF. COMUN O ACC NO LAB.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Faus Sánchez</dc:creator>
  <cp:lastModifiedBy>Pablo Montero Madrid</cp:lastModifiedBy>
  <cp:lastPrinted>2023-04-18T07:54:46Z</cp:lastPrinted>
  <dcterms:created xsi:type="dcterms:W3CDTF">2023-04-13T11:21:59Z</dcterms:created>
  <dcterms:modified xsi:type="dcterms:W3CDTF">2023-04-19T11:08:18Z</dcterms:modified>
</cp:coreProperties>
</file>