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perpinan\Desktop\"/>
    </mc:Choice>
  </mc:AlternateContent>
  <xr:revisionPtr revIDLastSave="0" documentId="13_ncr:1_{E342566E-20F7-4EB2-8FBE-F19D8F19D21D}" xr6:coauthVersionLast="47" xr6:coauthVersionMax="47" xr10:uidLastSave="{00000000-0000-0000-0000-000000000000}"/>
  <bookViews>
    <workbookView xWindow="-28920" yWindow="-120" windowWidth="29040" windowHeight="15840" xr2:uid="{872BA249-65B5-4462-900B-7B1EFD57D235}"/>
  </bookViews>
  <sheets>
    <sheet name="ACC. LABORAL Y ENF. PROFE." sheetId="3" r:id="rId1"/>
    <sheet name="ENF. COMUN O ACC NO LAB." sheetId="2" r:id="rId2"/>
    <sheet name="DATO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G29" i="1" l="1"/>
  <c r="K29" i="1" s="1"/>
  <c r="D29" i="1"/>
  <c r="K28" i="1"/>
  <c r="K27" i="1"/>
  <c r="K26" i="1"/>
  <c r="K25" i="1"/>
  <c r="K24" i="1"/>
  <c r="K23" i="1"/>
  <c r="K22" i="1"/>
  <c r="K21" i="1"/>
  <c r="K20" i="1"/>
  <c r="K19" i="1"/>
  <c r="K18" i="1"/>
  <c r="N17" i="1"/>
  <c r="M17" i="1"/>
  <c r="M18" i="1" s="1"/>
  <c r="L17" i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K17" i="1"/>
  <c r="M19" i="1" l="1"/>
  <c r="N18" i="1"/>
  <c r="M20" i="1" l="1"/>
  <c r="N19" i="1"/>
  <c r="M21" i="1" l="1"/>
  <c r="N20" i="1"/>
  <c r="M22" i="1" l="1"/>
  <c r="N21" i="1"/>
  <c r="M23" i="1" l="1"/>
  <c r="N22" i="1"/>
  <c r="M24" i="1" l="1"/>
  <c r="N23" i="1"/>
  <c r="M25" i="1" l="1"/>
  <c r="N24" i="1"/>
  <c r="M26" i="1" l="1"/>
  <c r="N25" i="1"/>
  <c r="M27" i="1" l="1"/>
  <c r="N26" i="1"/>
  <c r="M28" i="1" l="1"/>
  <c r="N28" i="1" s="1"/>
  <c r="N27" i="1"/>
  <c r="E16" i="3" l="1"/>
  <c r="F16" i="3"/>
  <c r="D16" i="3"/>
  <c r="G5" i="3"/>
  <c r="G6" i="3"/>
  <c r="G7" i="3"/>
  <c r="G8" i="3"/>
  <c r="G10" i="3"/>
  <c r="G11" i="3"/>
  <c r="G12" i="3"/>
  <c r="G13" i="3"/>
  <c r="G14" i="3"/>
  <c r="G15" i="3"/>
  <c r="G4" i="3"/>
  <c r="E16" i="2"/>
  <c r="F16" i="2"/>
  <c r="D16" i="2"/>
  <c r="G5" i="2"/>
  <c r="G6" i="2"/>
  <c r="G7" i="2"/>
  <c r="G8" i="2"/>
  <c r="G9" i="2"/>
  <c r="G10" i="2"/>
  <c r="G11" i="2"/>
  <c r="G12" i="2"/>
  <c r="G13" i="2"/>
  <c r="G14" i="2"/>
  <c r="G15" i="2"/>
  <c r="G4" i="2"/>
  <c r="G16" i="3" l="1"/>
  <c r="G16" i="2"/>
  <c r="F16" i="1"/>
  <c r="G16" i="1"/>
  <c r="H16" i="1"/>
  <c r="I16" i="1"/>
  <c r="J16" i="1"/>
  <c r="E16" i="1"/>
  <c r="G15" i="1"/>
  <c r="K15" i="1" s="1"/>
  <c r="D15" i="1"/>
  <c r="K14" i="1"/>
  <c r="K13" i="1"/>
  <c r="K12" i="1"/>
  <c r="K11" i="1"/>
  <c r="K10" i="1"/>
  <c r="K9" i="1"/>
  <c r="K8" i="1"/>
  <c r="K7" i="1"/>
  <c r="K6" i="1"/>
  <c r="K5" i="1"/>
  <c r="K4" i="1"/>
  <c r="M3" i="1"/>
  <c r="M4" i="1" s="1"/>
  <c r="L3" i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K3" i="1"/>
  <c r="M5" i="1" l="1"/>
  <c r="N4" i="1"/>
  <c r="N3" i="1"/>
  <c r="M6" i="1" l="1"/>
  <c r="N5" i="1"/>
  <c r="M7" i="1" l="1"/>
  <c r="N6" i="1"/>
  <c r="M8" i="1" l="1"/>
  <c r="N7" i="1"/>
  <c r="M9" i="1" l="1"/>
  <c r="N8" i="1"/>
  <c r="M10" i="1" l="1"/>
  <c r="N9" i="1"/>
  <c r="M11" i="1" l="1"/>
  <c r="N10" i="1"/>
  <c r="M12" i="1" l="1"/>
  <c r="N11" i="1"/>
  <c r="M13" i="1" l="1"/>
  <c r="N12" i="1"/>
  <c r="M14" i="1" l="1"/>
  <c r="N14" i="1" s="1"/>
  <c r="N13" i="1"/>
</calcChain>
</file>

<file path=xl/sharedStrings.xml><?xml version="1.0" encoding="utf-8"?>
<sst xmlns="http://schemas.openxmlformats.org/spreadsheetml/2006/main" count="108" uniqueCount="46">
  <si>
    <t>Autoridad Portuaria de Valencia</t>
  </si>
  <si>
    <t>01-ene.-22</t>
  </si>
  <si>
    <t>31-ene.-22</t>
  </si>
  <si>
    <t>01-feb.-22</t>
  </si>
  <si>
    <t>28-feb.-22</t>
  </si>
  <si>
    <t>01-mar.-22</t>
  </si>
  <si>
    <t>31-mar.-22</t>
  </si>
  <si>
    <t>01-abr.-22</t>
  </si>
  <si>
    <t>30-abr.-22</t>
  </si>
  <si>
    <t>01-may.-22</t>
  </si>
  <si>
    <t>31-may.-22</t>
  </si>
  <si>
    <t>01-jun.-22</t>
  </si>
  <si>
    <t>30-jun.-22</t>
  </si>
  <si>
    <t>01-jul.-22</t>
  </si>
  <si>
    <t>31-jul.-22</t>
  </si>
  <si>
    <t>1-ago.-2022</t>
  </si>
  <si>
    <t>31-ago.-2022</t>
  </si>
  <si>
    <t>1-sep.-2022</t>
  </si>
  <si>
    <t>30-sep.-2022</t>
  </si>
  <si>
    <t>1-oct.-2022</t>
  </si>
  <si>
    <t>31-oct.-2022</t>
  </si>
  <si>
    <t>1-nov.-2022</t>
  </si>
  <si>
    <t>30-nov.-2022</t>
  </si>
  <si>
    <t>1-dic.-2022</t>
  </si>
  <si>
    <t>31-dic.-2022</t>
  </si>
  <si>
    <t>Total 2022</t>
  </si>
  <si>
    <t>Grupo</t>
  </si>
  <si>
    <t>Fecha Inicio</t>
  </si>
  <si>
    <t>Fecha Fin</t>
  </si>
  <si>
    <t>0HS TEORICAS</t>
  </si>
  <si>
    <t>4ENF O ACC NO LABORAL</t>
  </si>
  <si>
    <t>4ENF PROF O ACC LABORAL</t>
  </si>
  <si>
    <t>4TTL HS LICENCIA IT</t>
  </si>
  <si>
    <t>UASIST A CONSULTA MEDICA</t>
  </si>
  <si>
    <t>UENF O ACC NO LABORAL</t>
  </si>
  <si>
    <t>UENF PROF O ACC LABORAL</t>
  </si>
  <si>
    <t>% absentismo</t>
  </si>
  <si>
    <t>Acumulado Hs teóricas</t>
  </si>
  <si>
    <t>Acumulado Hs Licencia IT</t>
  </si>
  <si>
    <t>% absentismo acumulado</t>
  </si>
  <si>
    <t>TOTALES:</t>
  </si>
  <si>
    <t>ABSENTISMO ACC. LABORAL Y ENF. PROFESIONAL</t>
  </si>
  <si>
    <t>ABSENTISMO ENFERMEDAD COMUN O ACC. NO LABORAL</t>
  </si>
  <si>
    <t>Total 2023</t>
  </si>
  <si>
    <t>INDICE ABSENTISMO ACCIDENTE LABORAL Y ENFERMEDAD PROFESIONAL EN 2023: 0,28%</t>
  </si>
  <si>
    <t>INDICE DE ABSENTISMO POR BAJAS POR EFERMEDAD COMUN O ACC. NO LABORAL DEL AÑO 2023: 6,06%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</si>
</sst>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[$-C0A]d\-mmm\-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8"/>
      <name val="Microsoft Sans Serif"/>
      <family val="2"/>
    </font>
    <font>
      <b/>
      <sz val="9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4" fillId="0" borderId="1" xfId="3" applyFont="1" applyBorder="1" applyAlignment="1">
      <alignment vertical="top"/>
    </xf>
    <xf numFmtId="0" fontId="4" fillId="0" borderId="0" xfId="3" applyFont="1" applyAlignment="1">
      <alignment vertical="top"/>
    </xf>
    <xf numFmtId="0" fontId="4" fillId="0" borderId="2" xfId="3" applyFont="1" applyBorder="1" applyAlignment="1">
      <alignment vertical="top"/>
    </xf>
    <xf numFmtId="43" fontId="5" fillId="0" borderId="1" xfId="1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center" vertical="top"/>
    </xf>
    <xf numFmtId="1" fontId="5" fillId="0" borderId="0" xfId="3" applyNumberFormat="1" applyFont="1" applyAlignment="1">
      <alignment horizontal="center" vertical="top"/>
    </xf>
    <xf numFmtId="10" fontId="1" fillId="2" borderId="2" xfId="2" applyNumberFormat="1" applyFont="1" applyFill="1" applyBorder="1" applyAlignment="1"/>
    <xf numFmtId="164" fontId="0" fillId="0" borderId="0" xfId="0" applyNumberFormat="1"/>
    <xf numFmtId="10" fontId="1" fillId="3" borderId="2" xfId="2" applyNumberFormat="1" applyFont="1" applyFill="1" applyBorder="1"/>
    <xf numFmtId="14" fontId="4" fillId="0" borderId="0" xfId="3" applyNumberFormat="1" applyFont="1" applyAlignment="1">
      <alignment vertical="top"/>
    </xf>
    <xf numFmtId="14" fontId="4" fillId="0" borderId="2" xfId="3" applyNumberFormat="1" applyFont="1" applyBorder="1" applyAlignment="1">
      <alignment vertical="top"/>
    </xf>
    <xf numFmtId="0" fontId="5" fillId="0" borderId="0" xfId="3" applyFont="1" applyAlignment="1">
      <alignment horizontal="center" vertical="top"/>
    </xf>
    <xf numFmtId="0" fontId="6" fillId="0" borderId="3" xfId="3" applyFont="1" applyBorder="1" applyAlignment="1">
      <alignment vertical="top"/>
    </xf>
    <xf numFmtId="0" fontId="0" fillId="0" borderId="4" xfId="0" applyBorder="1"/>
    <xf numFmtId="0" fontId="0" fillId="0" borderId="5" xfId="0" applyBorder="1"/>
    <xf numFmtId="43" fontId="7" fillId="0" borderId="3" xfId="1" applyFont="1" applyBorder="1" applyAlignment="1">
      <alignment horizontal="center" vertical="top"/>
    </xf>
    <xf numFmtId="10" fontId="2" fillId="0" borderId="5" xfId="2" applyNumberFormat="1" applyFont="1" applyBorder="1" applyAlignment="1"/>
    <xf numFmtId="0" fontId="0" fillId="0" borderId="3" xfId="0" applyBorder="1"/>
    <xf numFmtId="43" fontId="0" fillId="0" borderId="0" xfId="0" applyNumberFormat="1"/>
    <xf numFmtId="43" fontId="8" fillId="0" borderId="0" xfId="1" applyFont="1" applyBorder="1" applyAlignment="1">
      <alignment textRotation="90"/>
    </xf>
    <xf numFmtId="43" fontId="7" fillId="0" borderId="0" xfId="1" applyFont="1" applyBorder="1" applyAlignment="1">
      <alignment horizontal="center" textRotation="90"/>
    </xf>
    <xf numFmtId="14" fontId="6" fillId="0" borderId="2" xfId="3" applyNumberFormat="1" applyFont="1" applyBorder="1" applyAlignment="1">
      <alignment vertical="top"/>
    </xf>
    <xf numFmtId="10" fontId="1" fillId="3" borderId="2" xfId="2" applyNumberFormat="1" applyFont="1" applyFill="1" applyBorder="1" applyAlignment="1"/>
    <xf numFmtId="0" fontId="4" fillId="0" borderId="1" xfId="3" applyFont="1" applyBorder="1" applyAlignment="1">
      <alignment vertical="center"/>
    </xf>
    <xf numFmtId="165" fontId="4" fillId="0" borderId="0" xfId="3" applyNumberFormat="1" applyFont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1" fontId="5" fillId="0" borderId="0" xfId="3" applyNumberFormat="1" applyFont="1" applyAlignment="1">
      <alignment horizontal="center" vertical="center"/>
    </xf>
    <xf numFmtId="10" fontId="1" fillId="2" borderId="2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0" fontId="1" fillId="3" borderId="2" xfId="2" applyNumberFormat="1" applyFont="1" applyFill="1" applyBorder="1" applyAlignment="1">
      <alignment horizontal="center" vertical="center"/>
    </xf>
    <xf numFmtId="165" fontId="4" fillId="0" borderId="2" xfId="3" applyNumberFormat="1" applyFont="1" applyBorder="1" applyAlignment="1">
      <alignment horizontal="center" vertical="center"/>
    </xf>
    <xf numFmtId="165" fontId="4" fillId="0" borderId="0" xfId="3" applyNumberFormat="1" applyFont="1" applyAlignment="1">
      <alignment horizontal="center" vertical="top"/>
    </xf>
    <xf numFmtId="0" fontId="6" fillId="0" borderId="3" xfId="3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43" fontId="7" fillId="0" borderId="3" xfId="1" applyFont="1" applyBorder="1" applyAlignment="1">
      <alignment vertical="center"/>
    </xf>
    <xf numFmtId="10" fontId="2" fillId="0" borderId="5" xfId="2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4" fontId="10" fillId="3" borderId="7" xfId="3" applyNumberFormat="1" applyFont="1" applyFill="1" applyBorder="1" applyAlignment="1">
      <alignment horizontal="center" vertical="top" wrapText="1"/>
    </xf>
    <xf numFmtId="14" fontId="10" fillId="3" borderId="6" xfId="3" applyNumberFormat="1" applyFont="1" applyFill="1" applyBorder="1" applyAlignment="1">
      <alignment horizontal="center" vertical="top" wrapText="1"/>
    </xf>
    <xf numFmtId="14" fontId="10" fillId="3" borderId="8" xfId="3" applyNumberFormat="1" applyFont="1" applyFill="1" applyBorder="1" applyAlignment="1">
      <alignment horizontal="center" vertical="top" wrapText="1"/>
    </xf>
    <xf numFmtId="14" fontId="10" fillId="3" borderId="9" xfId="3" applyNumberFormat="1" applyFont="1" applyFill="1" applyBorder="1" applyAlignment="1">
      <alignment horizontal="center" vertical="top" wrapText="1"/>
    </xf>
    <xf numFmtId="14" fontId="10" fillId="3" borderId="10" xfId="3" applyNumberFormat="1" applyFont="1" applyFill="1" applyBorder="1" applyAlignment="1">
      <alignment horizontal="center" vertical="top" wrapText="1"/>
    </xf>
    <xf numFmtId="14" fontId="10" fillId="3" borderId="11" xfId="3" applyNumberFormat="1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5FBEA227-AC2D-4C73-A2A2-B88562F6104A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Evolucion % Absentismo ACC. y Enf. Prof.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'ACC. LABORAL Y ENF. PROFE.'!$B$4:$C$15</c15:sqref>
                  </c15:fullRef>
                  <c15:levelRef>
                    <c15:sqref>'ACC. LABORAL Y ENF. PROFE.'!$B$4:$B$15</c15:sqref>
                  </c15:levelRef>
                </c:ext>
              </c:extLst>
              <c:f>'ACC. LABORAL Y ENF. PROFE.'!$B$4:$B$15</c:f>
              <c:numCache>
                <c:formatCode>[$-C0A]d\-mmm\-yyyy;@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'ACC. LABORAL Y ENF. PROFE.'!$G$4:$G$15</c:f>
              <c:numCache>
                <c:formatCode>0.00%</c:formatCode>
                <c:ptCount val="12"/>
                <c:pt idx="0">
                  <c:v>1.3007161033383469E-3</c:v>
                </c:pt>
                <c:pt idx="1">
                  <c:v>4.8219495834769073E-3</c:v>
                </c:pt>
                <c:pt idx="2">
                  <c:v>4.6068489964968757E-3</c:v>
                </c:pt>
                <c:pt idx="3">
                  <c:v>3.8697482869131483E-3</c:v>
                </c:pt>
                <c:pt idx="4">
                  <c:v>5.6172653723821873E-3</c:v>
                </c:pt>
                <c:pt idx="5">
                  <c:v>5.3311041191589871E-3</c:v>
                </c:pt>
                <c:pt idx="6">
                  <c:v>2.3149117749658608E-3</c:v>
                </c:pt>
                <c:pt idx="7">
                  <c:v>0</c:v>
                </c:pt>
                <c:pt idx="8">
                  <c:v>1.6410527571244277E-3</c:v>
                </c:pt>
                <c:pt idx="9">
                  <c:v>1.1678976386761588E-3</c:v>
                </c:pt>
                <c:pt idx="10">
                  <c:v>9.3365839892667769E-4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4-4BFE-9B94-1D247890F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4090496"/>
        <c:axId val="474092656"/>
      </c:barChart>
      <c:dateAx>
        <c:axId val="474090496"/>
        <c:scaling>
          <c:orientation val="minMax"/>
        </c:scaling>
        <c:delete val="0"/>
        <c:axPos val="b"/>
        <c:numFmt formatCode="[$-C0A]d\-mmm\-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4092656"/>
        <c:crosses val="autoZero"/>
        <c:auto val="1"/>
        <c:lblOffset val="100"/>
        <c:baseTimeUnit val="months"/>
      </c:dateAx>
      <c:valAx>
        <c:axId val="47409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409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</a:t>
            </a:r>
            <a:r>
              <a:rPr lang="es-ES" baseline="0"/>
              <a:t> % Absentismo Enf. Comun o ACC. no Lab.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'ENF. COMUN O ACC NO LAB.'!$B$4:$C$15</c15:sqref>
                  </c15:fullRef>
                  <c15:levelRef>
                    <c15:sqref>'ENF. COMUN O ACC NO LAB.'!$B$4:$B$15</c15:sqref>
                  </c15:levelRef>
                </c:ext>
              </c:extLst>
              <c:f>'ENF. COMUN O ACC NO LAB.'!$B$4:$B$15</c:f>
              <c:numCache>
                <c:formatCode>[$-C0A]d\-mmm\-yyyy;@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'ENF. COMUN O ACC NO LAB.'!$G$4:$G$15</c:f>
              <c:numCache>
                <c:formatCode>0.00%</c:formatCode>
                <c:ptCount val="12"/>
                <c:pt idx="0">
                  <c:v>5.8523778441762375E-2</c:v>
                </c:pt>
                <c:pt idx="1">
                  <c:v>5.7718736514218577E-2</c:v>
                </c:pt>
                <c:pt idx="2">
                  <c:v>6.8475199427096983E-2</c:v>
                </c:pt>
                <c:pt idx="3">
                  <c:v>6.2226445071762969E-2</c:v>
                </c:pt>
                <c:pt idx="4">
                  <c:v>5.7591598362157999E-2</c:v>
                </c:pt>
                <c:pt idx="5">
                  <c:v>5.4918221493544438E-2</c:v>
                </c:pt>
                <c:pt idx="6">
                  <c:v>5.2707610096709545E-2</c:v>
                </c:pt>
                <c:pt idx="7">
                  <c:v>7.6605679795193976E-2</c:v>
                </c:pt>
                <c:pt idx="8">
                  <c:v>5.5603830984678589E-2</c:v>
                </c:pt>
                <c:pt idx="9">
                  <c:v>5.770127135887633E-2</c:v>
                </c:pt>
                <c:pt idx="10">
                  <c:v>5.8431454799494575E-2</c:v>
                </c:pt>
                <c:pt idx="11">
                  <c:v>7.1862462152680717E-2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2-45DB-A30D-3CA1EA9BD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8698464"/>
        <c:axId val="698694504"/>
      </c:barChart>
      <c:dateAx>
        <c:axId val="698698464"/>
        <c:scaling>
          <c:orientation val="minMax"/>
        </c:scaling>
        <c:delete val="0"/>
        <c:axPos val="b"/>
        <c:numFmt formatCode="[$-C0A]d\-mmm\-yy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8694504"/>
        <c:crosses val="autoZero"/>
        <c:auto val="1"/>
        <c:lblOffset val="100"/>
        <c:baseTimeUnit val="months"/>
      </c:dateAx>
      <c:valAx>
        <c:axId val="69869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869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23</xdr:row>
      <xdr:rowOff>14287</xdr:rowOff>
    </xdr:from>
    <xdr:to>
      <xdr:col>6</xdr:col>
      <xdr:colOff>400050</xdr:colOff>
      <xdr:row>37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95B0C0-AE3A-3174-7326-B0D4E6E8A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376237</xdr:colOff>
      <xdr:row>20</xdr:row>
      <xdr:rowOff>119062</xdr:rowOff>
    </xdr:from>
    <xdr:to>
      <xdr:col>6</xdr:col>
      <xdr:colOff>376237</xdr:colOff>
      <xdr:row>35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879C89-8D04-7FBE-2144-D2B6D49DD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A850B-8B90-4F06-BD8B-CF71A449180A}">
  <dimension ref="A1:G20"/>
  <sheetViews>
    <sheetView tabSelected="1" workbookViewId="0">
      <selection activeCell="L13" sqref="L13"/>
    </sheetView>
  </sheetViews>
  <sheetFormatPr baseColWidth="10" defaultRowHeight="15" x14ac:dyDescent="0.25"/>
  <sheetData>
    <row r="1" spans="1:7" ht="24.75" customHeight="1" x14ac:dyDescent="0.25">
      <c r="A1" s="41" t="s">
        <v>41</v>
      </c>
      <c r="B1" s="41"/>
      <c r="C1" s="41"/>
      <c r="D1" s="41"/>
      <c r="E1" s="41"/>
      <c r="F1" s="41"/>
      <c r="G1" s="41"/>
    </row>
    <row r="2" spans="1:7" ht="141.75" x14ac:dyDescent="0.25">
      <c r="A2" s="20" t="s">
        <v>26</v>
      </c>
      <c r="B2" s="20" t="s">
        <v>27</v>
      </c>
      <c r="C2" s="20" t="s">
        <v>28</v>
      </c>
      <c r="D2" s="21" t="s">
        <v>29</v>
      </c>
      <c r="E2" s="21" t="s">
        <v>31</v>
      </c>
      <c r="F2" s="21" t="s">
        <v>35</v>
      </c>
      <c r="G2" s="21" t="s">
        <v>36</v>
      </c>
    </row>
    <row r="4" spans="1:7" x14ac:dyDescent="0.25">
      <c r="A4" s="1" t="s">
        <v>0</v>
      </c>
      <c r="B4" s="25">
        <v>44927</v>
      </c>
      <c r="C4" s="25">
        <v>44957</v>
      </c>
      <c r="D4" s="26">
        <v>59198.16</v>
      </c>
      <c r="E4" s="5">
        <v>77</v>
      </c>
      <c r="F4" s="6">
        <v>10</v>
      </c>
      <c r="G4" s="7">
        <f>E4/D4</f>
        <v>1.3007161033383469E-3</v>
      </c>
    </row>
    <row r="5" spans="1:7" x14ac:dyDescent="0.25">
      <c r="A5" s="1" t="s">
        <v>0</v>
      </c>
      <c r="B5" s="25">
        <v>44958</v>
      </c>
      <c r="C5" s="25">
        <v>44985</v>
      </c>
      <c r="D5" s="26">
        <v>62215.499106003197</v>
      </c>
      <c r="E5" s="5">
        <v>300</v>
      </c>
      <c r="F5" s="6">
        <v>40</v>
      </c>
      <c r="G5" s="7">
        <f t="shared" ref="G5:G16" si="0">E5/D5</f>
        <v>4.8219495834769073E-3</v>
      </c>
    </row>
    <row r="6" spans="1:7" x14ac:dyDescent="0.25">
      <c r="A6" s="1" t="s">
        <v>0</v>
      </c>
      <c r="B6" s="25">
        <v>44986</v>
      </c>
      <c r="C6" s="25">
        <v>45016</v>
      </c>
      <c r="D6" s="26">
        <v>67725.25</v>
      </c>
      <c r="E6" s="5">
        <v>312</v>
      </c>
      <c r="F6" s="6">
        <v>41</v>
      </c>
      <c r="G6" s="7">
        <f t="shared" si="0"/>
        <v>4.6068489964968757E-3</v>
      </c>
    </row>
    <row r="7" spans="1:7" x14ac:dyDescent="0.25">
      <c r="A7" s="1" t="s">
        <v>0</v>
      </c>
      <c r="B7" s="25">
        <v>45017</v>
      </c>
      <c r="C7" s="32">
        <v>45046</v>
      </c>
      <c r="D7" s="26">
        <v>52285.915775002213</v>
      </c>
      <c r="E7" s="5">
        <v>202.33333299999998</v>
      </c>
      <c r="F7" s="6">
        <v>26</v>
      </c>
      <c r="G7" s="7">
        <f t="shared" si="0"/>
        <v>3.8697482869131483E-3</v>
      </c>
    </row>
    <row r="8" spans="1:7" x14ac:dyDescent="0.25">
      <c r="A8" s="1" t="s">
        <v>0</v>
      </c>
      <c r="B8" s="25">
        <v>45047</v>
      </c>
      <c r="C8" s="32">
        <v>45077</v>
      </c>
      <c r="D8" s="26">
        <v>68360.665652004274</v>
      </c>
      <c r="E8" s="5">
        <v>384</v>
      </c>
      <c r="F8" s="6">
        <v>51</v>
      </c>
      <c r="G8" s="7">
        <f t="shared" si="0"/>
        <v>5.6172653723821873E-3</v>
      </c>
    </row>
    <row r="9" spans="1:7" x14ac:dyDescent="0.25">
      <c r="A9" s="1" t="s">
        <v>0</v>
      </c>
      <c r="B9" s="25">
        <v>45078</v>
      </c>
      <c r="C9" s="32">
        <v>45107</v>
      </c>
      <c r="D9" s="26">
        <v>66887.33234800394</v>
      </c>
      <c r="E9" s="5">
        <v>356.58333299999998</v>
      </c>
      <c r="F9" s="6">
        <v>45</v>
      </c>
      <c r="G9" s="7">
        <f t="shared" si="0"/>
        <v>5.3311041191589871E-3</v>
      </c>
    </row>
    <row r="10" spans="1:7" x14ac:dyDescent="0.25">
      <c r="A10" s="1" t="s">
        <v>0</v>
      </c>
      <c r="B10" s="25">
        <v>45108</v>
      </c>
      <c r="C10" s="32">
        <v>45138</v>
      </c>
      <c r="D10" s="26">
        <v>55725.665831002319</v>
      </c>
      <c r="E10" s="5">
        <v>129</v>
      </c>
      <c r="F10" s="6">
        <v>17</v>
      </c>
      <c r="G10" s="7">
        <f t="shared" si="0"/>
        <v>2.3149117749658608E-3</v>
      </c>
    </row>
    <row r="11" spans="1:7" x14ac:dyDescent="0.25">
      <c r="A11" s="1" t="s">
        <v>0</v>
      </c>
      <c r="B11" s="33">
        <v>45139</v>
      </c>
      <c r="C11" s="32">
        <v>45169</v>
      </c>
      <c r="D11" s="26">
        <v>46620.999155000805</v>
      </c>
      <c r="E11" s="5"/>
      <c r="F11" s="6"/>
      <c r="G11" s="7">
        <f t="shared" si="0"/>
        <v>0</v>
      </c>
    </row>
    <row r="12" spans="1:7" x14ac:dyDescent="0.25">
      <c r="A12" s="1" t="s">
        <v>0</v>
      </c>
      <c r="B12" s="33">
        <v>45170</v>
      </c>
      <c r="C12" s="32">
        <v>45199</v>
      </c>
      <c r="D12" s="26">
        <v>58691.999134002908</v>
      </c>
      <c r="E12" s="5">
        <v>96.316666999999995</v>
      </c>
      <c r="F12" s="6">
        <v>12</v>
      </c>
      <c r="G12" s="7">
        <f t="shared" si="0"/>
        <v>1.6410527571244277E-3</v>
      </c>
    </row>
    <row r="13" spans="1:7" x14ac:dyDescent="0.25">
      <c r="A13" s="1" t="s">
        <v>0</v>
      </c>
      <c r="B13" s="33">
        <v>45200</v>
      </c>
      <c r="C13" s="32">
        <v>45230</v>
      </c>
      <c r="D13" s="26">
        <v>60792.999017003131</v>
      </c>
      <c r="E13" s="5">
        <v>71</v>
      </c>
      <c r="F13" s="6">
        <v>9</v>
      </c>
      <c r="G13" s="7">
        <f t="shared" si="0"/>
        <v>1.1678976386761588E-3</v>
      </c>
    </row>
    <row r="14" spans="1:7" x14ac:dyDescent="0.25">
      <c r="A14" s="1" t="s">
        <v>0</v>
      </c>
      <c r="B14" s="33">
        <v>45231</v>
      </c>
      <c r="C14" s="32">
        <v>45260</v>
      </c>
      <c r="D14" s="26">
        <v>64263.332359003325</v>
      </c>
      <c r="E14" s="5">
        <v>60</v>
      </c>
      <c r="F14" s="6">
        <v>8</v>
      </c>
      <c r="G14" s="7">
        <f t="shared" si="0"/>
        <v>9.3365839892667769E-4</v>
      </c>
    </row>
    <row r="15" spans="1:7" x14ac:dyDescent="0.25">
      <c r="A15" s="1" t="s">
        <v>0</v>
      </c>
      <c r="B15" s="25">
        <v>45261</v>
      </c>
      <c r="C15" s="32">
        <v>45291</v>
      </c>
      <c r="D15" s="26">
        <v>50796.2</v>
      </c>
      <c r="E15" s="5"/>
      <c r="F15" s="12"/>
      <c r="G15" s="7">
        <f t="shared" si="0"/>
        <v>0</v>
      </c>
    </row>
    <row r="16" spans="1:7" x14ac:dyDescent="0.25">
      <c r="C16" s="22" t="s">
        <v>40</v>
      </c>
      <c r="D16" s="19">
        <f>SUM(D4:D15)</f>
        <v>713564.01837702608</v>
      </c>
      <c r="E16" s="19">
        <f t="shared" ref="E16:F16" si="1">SUM(E4:E15)</f>
        <v>1988.2333330000001</v>
      </c>
      <c r="F16" s="19">
        <f t="shared" si="1"/>
        <v>259</v>
      </c>
      <c r="G16" s="23">
        <f t="shared" si="0"/>
        <v>2.7863419143837444E-3</v>
      </c>
    </row>
    <row r="19" spans="1:7" ht="15.75" customHeight="1" x14ac:dyDescent="0.25">
      <c r="A19" s="42" t="s">
        <v>44</v>
      </c>
      <c r="B19" s="42"/>
      <c r="C19" s="42"/>
      <c r="D19" s="42"/>
      <c r="E19" s="42"/>
      <c r="F19" s="42"/>
      <c r="G19" s="42"/>
    </row>
    <row r="20" spans="1:7" x14ac:dyDescent="0.25">
      <c r="A20" s="43"/>
      <c r="B20" s="43"/>
      <c r="C20" s="43"/>
      <c r="D20" s="43"/>
      <c r="E20" s="43"/>
      <c r="F20" s="43"/>
      <c r="G20" s="43"/>
    </row>
  </sheetData>
  <mergeCells count="2">
    <mergeCell ref="A1:G1"/>
    <mergeCell ref="A19:G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89CD3-5073-41C8-B674-99A3909CBBBE}">
  <sheetPr>
    <pageSetUpPr fitToPage="1"/>
  </sheetPr>
  <dimension ref="A1:G19"/>
  <sheetViews>
    <sheetView workbookViewId="0">
      <selection activeCell="J19" sqref="J19"/>
    </sheetView>
  </sheetViews>
  <sheetFormatPr baseColWidth="10" defaultRowHeight="15" x14ac:dyDescent="0.25"/>
  <sheetData>
    <row r="1" spans="1:7" ht="25.5" customHeight="1" x14ac:dyDescent="0.25">
      <c r="A1" s="50" t="s">
        <v>42</v>
      </c>
      <c r="B1" s="50"/>
      <c r="C1" s="50"/>
      <c r="D1" s="50"/>
      <c r="E1" s="50"/>
      <c r="F1" s="50"/>
      <c r="G1" s="51"/>
    </row>
    <row r="2" spans="1:7" ht="129.75" x14ac:dyDescent="0.25">
      <c r="A2" s="20" t="s">
        <v>26</v>
      </c>
      <c r="B2" s="20" t="s">
        <v>27</v>
      </c>
      <c r="C2" s="20" t="s">
        <v>28</v>
      </c>
      <c r="D2" s="21" t="s">
        <v>29</v>
      </c>
      <c r="E2" s="21" t="s">
        <v>30</v>
      </c>
      <c r="F2" s="21" t="s">
        <v>34</v>
      </c>
      <c r="G2" s="21" t="s">
        <v>36</v>
      </c>
    </row>
    <row r="4" spans="1:7" x14ac:dyDescent="0.25">
      <c r="A4" s="1" t="s">
        <v>0</v>
      </c>
      <c r="B4" s="25">
        <v>44927</v>
      </c>
      <c r="C4" s="25">
        <v>44957</v>
      </c>
      <c r="D4" s="26">
        <v>59198.16</v>
      </c>
      <c r="E4" s="5">
        <v>3464.5</v>
      </c>
      <c r="F4" s="6">
        <v>450</v>
      </c>
      <c r="G4" s="7">
        <f>E4/D4</f>
        <v>5.8523778441762375E-2</v>
      </c>
    </row>
    <row r="5" spans="1:7" x14ac:dyDescent="0.25">
      <c r="A5" s="1" t="s">
        <v>0</v>
      </c>
      <c r="B5" s="25">
        <v>44958</v>
      </c>
      <c r="C5" s="25">
        <v>44985</v>
      </c>
      <c r="D5" s="26">
        <v>62215.499106003197</v>
      </c>
      <c r="E5" s="5">
        <v>3591</v>
      </c>
      <c r="F5" s="6">
        <v>466</v>
      </c>
      <c r="G5" s="7">
        <f t="shared" ref="G5:G16" si="0">E5/D5</f>
        <v>5.7718736514218577E-2</v>
      </c>
    </row>
    <row r="6" spans="1:7" x14ac:dyDescent="0.25">
      <c r="A6" s="1" t="s">
        <v>0</v>
      </c>
      <c r="B6" s="25">
        <v>44986</v>
      </c>
      <c r="C6" s="25">
        <v>45016</v>
      </c>
      <c r="D6" s="26">
        <v>67725.25</v>
      </c>
      <c r="E6" s="5">
        <v>4637.5</v>
      </c>
      <c r="F6" s="6">
        <v>603</v>
      </c>
      <c r="G6" s="7">
        <f t="shared" si="0"/>
        <v>6.8475199427096983E-2</v>
      </c>
    </row>
    <row r="7" spans="1:7" x14ac:dyDescent="0.25">
      <c r="A7" s="1" t="s">
        <v>0</v>
      </c>
      <c r="B7" s="25">
        <v>45017</v>
      </c>
      <c r="C7" s="32">
        <v>45046</v>
      </c>
      <c r="D7" s="26">
        <v>52285.915775002213</v>
      </c>
      <c r="E7" s="5">
        <v>3253.5666660000002</v>
      </c>
      <c r="F7" s="6">
        <v>419</v>
      </c>
      <c r="G7" s="7">
        <f t="shared" si="0"/>
        <v>6.2226445071762969E-2</v>
      </c>
    </row>
    <row r="8" spans="1:7" x14ac:dyDescent="0.25">
      <c r="A8" s="1" t="s">
        <v>0</v>
      </c>
      <c r="B8" s="25">
        <v>45047</v>
      </c>
      <c r="C8" s="32">
        <v>45077</v>
      </c>
      <c r="D8" s="26">
        <v>68360.665652004274</v>
      </c>
      <c r="E8" s="5">
        <v>3937</v>
      </c>
      <c r="F8" s="6">
        <v>505</v>
      </c>
      <c r="G8" s="7">
        <f t="shared" si="0"/>
        <v>5.7591598362157999E-2</v>
      </c>
    </row>
    <row r="9" spans="1:7" x14ac:dyDescent="0.25">
      <c r="A9" s="1" t="s">
        <v>0</v>
      </c>
      <c r="B9" s="25">
        <v>45078</v>
      </c>
      <c r="C9" s="32">
        <v>45107</v>
      </c>
      <c r="D9" s="26">
        <v>66887.33234800394</v>
      </c>
      <c r="E9" s="5">
        <v>3673.333333</v>
      </c>
      <c r="F9" s="6">
        <v>471</v>
      </c>
      <c r="G9" s="7">
        <f t="shared" si="0"/>
        <v>5.4918221493544438E-2</v>
      </c>
    </row>
    <row r="10" spans="1:7" x14ac:dyDescent="0.25">
      <c r="A10" s="1" t="s">
        <v>0</v>
      </c>
      <c r="B10" s="25">
        <v>45108</v>
      </c>
      <c r="C10" s="32">
        <v>45138</v>
      </c>
      <c r="D10" s="26">
        <v>55725.665831002319</v>
      </c>
      <c r="E10" s="5">
        <v>2937.166667</v>
      </c>
      <c r="F10" s="6">
        <v>378</v>
      </c>
      <c r="G10" s="7">
        <f t="shared" si="0"/>
        <v>5.2707610096709545E-2</v>
      </c>
    </row>
    <row r="11" spans="1:7" x14ac:dyDescent="0.25">
      <c r="A11" s="1" t="s">
        <v>0</v>
      </c>
      <c r="B11" s="33">
        <v>45139</v>
      </c>
      <c r="C11" s="32">
        <v>45169</v>
      </c>
      <c r="D11" s="26">
        <v>46620.999155000805</v>
      </c>
      <c r="E11" s="5">
        <v>3571.4333330000004</v>
      </c>
      <c r="F11" s="6">
        <v>463</v>
      </c>
      <c r="G11" s="7">
        <f t="shared" si="0"/>
        <v>7.6605679795193976E-2</v>
      </c>
    </row>
    <row r="12" spans="1:7" x14ac:dyDescent="0.25">
      <c r="A12" s="1" t="s">
        <v>0</v>
      </c>
      <c r="B12" s="33">
        <v>45170</v>
      </c>
      <c r="C12" s="32">
        <v>45199</v>
      </c>
      <c r="D12" s="26">
        <v>58691.999134002908</v>
      </c>
      <c r="E12" s="5">
        <v>3263.5</v>
      </c>
      <c r="F12" s="6">
        <v>423</v>
      </c>
      <c r="G12" s="7">
        <f t="shared" si="0"/>
        <v>5.5603830984678589E-2</v>
      </c>
    </row>
    <row r="13" spans="1:7" x14ac:dyDescent="0.25">
      <c r="A13" s="1" t="s">
        <v>0</v>
      </c>
      <c r="B13" s="33">
        <v>45200</v>
      </c>
      <c r="C13" s="32">
        <v>45230</v>
      </c>
      <c r="D13" s="26">
        <v>60792.999017003131</v>
      </c>
      <c r="E13" s="5">
        <v>3507.8333329999996</v>
      </c>
      <c r="F13" s="6">
        <v>449</v>
      </c>
      <c r="G13" s="7">
        <f t="shared" si="0"/>
        <v>5.770127135887633E-2</v>
      </c>
    </row>
    <row r="14" spans="1:7" x14ac:dyDescent="0.25">
      <c r="A14" s="1" t="s">
        <v>0</v>
      </c>
      <c r="B14" s="33">
        <v>45231</v>
      </c>
      <c r="C14" s="32">
        <v>45260</v>
      </c>
      <c r="D14" s="26">
        <v>64263.332359003325</v>
      </c>
      <c r="E14" s="5">
        <v>3755</v>
      </c>
      <c r="F14" s="6">
        <v>482</v>
      </c>
      <c r="G14" s="7">
        <f t="shared" si="0"/>
        <v>5.8431454799494575E-2</v>
      </c>
    </row>
    <row r="15" spans="1:7" x14ac:dyDescent="0.25">
      <c r="A15" s="1" t="s">
        <v>0</v>
      </c>
      <c r="B15" s="25">
        <v>45261</v>
      </c>
      <c r="C15" s="32">
        <v>45291</v>
      </c>
      <c r="D15" s="26">
        <v>50796.2</v>
      </c>
      <c r="E15" s="5">
        <v>3650.34</v>
      </c>
      <c r="F15" s="12">
        <v>466</v>
      </c>
      <c r="G15" s="7">
        <f t="shared" si="0"/>
        <v>7.1862462152680717E-2</v>
      </c>
    </row>
    <row r="16" spans="1:7" x14ac:dyDescent="0.25">
      <c r="C16" s="22" t="s">
        <v>40</v>
      </c>
      <c r="D16" s="19">
        <f>SUM(D4:D15)</f>
        <v>713564.01837702608</v>
      </c>
      <c r="E16" s="19">
        <f t="shared" ref="E16:F16" si="1">SUM(E4:E15)</f>
        <v>43242.173332000006</v>
      </c>
      <c r="F16" s="19">
        <f t="shared" si="1"/>
        <v>5575</v>
      </c>
      <c r="G16" s="23">
        <f t="shared" si="0"/>
        <v>6.060027162013111E-2</v>
      </c>
    </row>
    <row r="18" spans="1:7" x14ac:dyDescent="0.25">
      <c r="A18" s="44" t="s">
        <v>45</v>
      </c>
      <c r="B18" s="45"/>
      <c r="C18" s="45"/>
      <c r="D18" s="45"/>
      <c r="E18" s="45"/>
      <c r="F18" s="45"/>
      <c r="G18" s="46"/>
    </row>
    <row r="19" spans="1:7" x14ac:dyDescent="0.25">
      <c r="A19" s="47"/>
      <c r="B19" s="48"/>
      <c r="C19" s="48"/>
      <c r="D19" s="48"/>
      <c r="E19" s="48"/>
      <c r="F19" s="48"/>
      <c r="G19" s="49"/>
    </row>
  </sheetData>
  <mergeCells count="2">
    <mergeCell ref="A18:G19"/>
    <mergeCell ref="A1:G1"/>
  </mergeCells>
  <pageMargins left="0.7" right="0.7" top="0.75" bottom="0.75" header="0.3" footer="0.3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C9857-44CB-49FE-9B5F-6765E943AE78}">
  <dimension ref="A1:N29"/>
  <sheetViews>
    <sheetView topLeftCell="A4" workbookViewId="0">
      <selection activeCell="B17" sqref="B17:B28"/>
    </sheetView>
  </sheetViews>
  <sheetFormatPr baseColWidth="10" defaultRowHeight="15" x14ac:dyDescent="0.25"/>
  <cols>
    <col min="1" max="1" width="23.140625" bestFit="1" customWidth="1"/>
    <col min="12" max="12" width="14.85546875" customWidth="1"/>
    <col min="13" max="13" width="15.85546875" customWidth="1"/>
  </cols>
  <sheetData>
    <row r="1" spans="1:14" ht="147" x14ac:dyDescent="0.25">
      <c r="A1" s="20" t="s">
        <v>26</v>
      </c>
      <c r="B1" s="20" t="s">
        <v>27</v>
      </c>
      <c r="C1" s="20" t="s">
        <v>28</v>
      </c>
      <c r="D1" s="21" t="s">
        <v>29</v>
      </c>
      <c r="E1" s="21" t="s">
        <v>30</v>
      </c>
      <c r="F1" s="21" t="s">
        <v>31</v>
      </c>
      <c r="G1" s="21" t="s">
        <v>32</v>
      </c>
      <c r="H1" s="21" t="s">
        <v>33</v>
      </c>
      <c r="I1" s="21" t="s">
        <v>34</v>
      </c>
      <c r="J1" s="21" t="s">
        <v>35</v>
      </c>
      <c r="K1" s="21" t="s">
        <v>36</v>
      </c>
      <c r="L1" s="21" t="s">
        <v>37</v>
      </c>
      <c r="M1" s="21" t="s">
        <v>38</v>
      </c>
      <c r="N1" s="21" t="s">
        <v>39</v>
      </c>
    </row>
    <row r="3" spans="1:14" x14ac:dyDescent="0.25">
      <c r="A3" s="1" t="s">
        <v>0</v>
      </c>
      <c r="B3" s="2" t="s">
        <v>1</v>
      </c>
      <c r="C3" s="3" t="s">
        <v>2</v>
      </c>
      <c r="D3" s="4">
        <v>55680.19</v>
      </c>
      <c r="E3" s="5">
        <v>2568.3000000000002</v>
      </c>
      <c r="F3" s="5">
        <v>4159.4799999999996</v>
      </c>
      <c r="G3" s="5">
        <v>6728.18</v>
      </c>
      <c r="H3" s="6">
        <v>37</v>
      </c>
      <c r="I3" s="6">
        <v>334</v>
      </c>
      <c r="J3" s="6">
        <v>537</v>
      </c>
      <c r="K3" s="7">
        <f t="shared" ref="K3:K10" si="0">+G3/D3</f>
        <v>0.12083615375594085</v>
      </c>
      <c r="L3" s="8">
        <f t="shared" ref="L3:L11" si="1">+D3+L2</f>
        <v>55680.19</v>
      </c>
      <c r="M3" s="8">
        <f t="shared" ref="M3:M11" si="2">+M2+G3</f>
        <v>6728.18</v>
      </c>
      <c r="N3" s="9">
        <f>+M3/L3</f>
        <v>0.12083615375594085</v>
      </c>
    </row>
    <row r="4" spans="1:14" x14ac:dyDescent="0.25">
      <c r="A4" s="1" t="s">
        <v>0</v>
      </c>
      <c r="B4" s="2" t="s">
        <v>3</v>
      </c>
      <c r="C4" s="3" t="s">
        <v>4</v>
      </c>
      <c r="D4" s="4">
        <v>59958.52</v>
      </c>
      <c r="E4" s="5">
        <v>2226</v>
      </c>
      <c r="F4" s="5">
        <v>1869.12</v>
      </c>
      <c r="G4" s="5">
        <v>4095.12</v>
      </c>
      <c r="H4" s="6">
        <v>52</v>
      </c>
      <c r="I4" s="6">
        <v>289</v>
      </c>
      <c r="J4" s="6">
        <v>244</v>
      </c>
      <c r="K4" s="7">
        <f t="shared" si="0"/>
        <v>6.8299217525716119E-2</v>
      </c>
      <c r="L4" s="8">
        <f t="shared" si="1"/>
        <v>115638.70999999999</v>
      </c>
      <c r="M4" s="8">
        <f t="shared" si="2"/>
        <v>10823.3</v>
      </c>
      <c r="N4" s="9">
        <f t="shared" ref="N4:N11" si="3">+M4/L4</f>
        <v>9.359582098416698E-2</v>
      </c>
    </row>
    <row r="5" spans="1:14" x14ac:dyDescent="0.25">
      <c r="A5" s="1" t="s">
        <v>0</v>
      </c>
      <c r="B5" s="2" t="s">
        <v>5</v>
      </c>
      <c r="C5" s="3" t="s">
        <v>6</v>
      </c>
      <c r="D5" s="4">
        <v>66458.399999999994</v>
      </c>
      <c r="E5" s="5">
        <v>2971.39</v>
      </c>
      <c r="F5" s="5">
        <v>618.49</v>
      </c>
      <c r="G5" s="5">
        <v>3950.28</v>
      </c>
      <c r="H5" s="6">
        <v>58</v>
      </c>
      <c r="I5" s="6">
        <v>387</v>
      </c>
      <c r="J5" s="6">
        <v>78</v>
      </c>
      <c r="K5" s="7">
        <f t="shared" si="0"/>
        <v>5.9439890217038036E-2</v>
      </c>
      <c r="L5" s="8">
        <f t="shared" si="1"/>
        <v>182097.11</v>
      </c>
      <c r="M5" s="8">
        <f t="shared" si="2"/>
        <v>14773.58</v>
      </c>
      <c r="N5" s="9">
        <f t="shared" si="3"/>
        <v>8.1130227712015862E-2</v>
      </c>
    </row>
    <row r="6" spans="1:14" x14ac:dyDescent="0.25">
      <c r="A6" s="1" t="s">
        <v>0</v>
      </c>
      <c r="B6" s="2" t="s">
        <v>7</v>
      </c>
      <c r="C6" s="3" t="s">
        <v>8</v>
      </c>
      <c r="D6" s="4">
        <v>53783.06</v>
      </c>
      <c r="E6" s="5">
        <v>2461.56</v>
      </c>
      <c r="F6" s="5">
        <v>531</v>
      </c>
      <c r="G6" s="5">
        <v>2992.56</v>
      </c>
      <c r="H6" s="6">
        <v>48</v>
      </c>
      <c r="I6" s="6">
        <v>323</v>
      </c>
      <c r="J6" s="6">
        <v>66</v>
      </c>
      <c r="K6" s="7">
        <f t="shared" si="0"/>
        <v>5.5641311595137952E-2</v>
      </c>
      <c r="L6" s="8">
        <f t="shared" si="1"/>
        <v>235880.16999999998</v>
      </c>
      <c r="M6" s="8">
        <f t="shared" si="2"/>
        <v>17766.14</v>
      </c>
      <c r="N6" s="9">
        <f t="shared" si="3"/>
        <v>7.5318497523551894E-2</v>
      </c>
    </row>
    <row r="7" spans="1:14" x14ac:dyDescent="0.25">
      <c r="A7" s="1" t="s">
        <v>0</v>
      </c>
      <c r="B7" s="2" t="s">
        <v>9</v>
      </c>
      <c r="C7" s="3" t="s">
        <v>10</v>
      </c>
      <c r="D7" s="4">
        <v>66437.399999999994</v>
      </c>
      <c r="E7" s="5">
        <v>4044</v>
      </c>
      <c r="F7" s="5">
        <v>565</v>
      </c>
      <c r="G7" s="5">
        <v>4609</v>
      </c>
      <c r="H7" s="6">
        <v>54</v>
      </c>
      <c r="I7" s="6">
        <v>528</v>
      </c>
      <c r="J7" s="6">
        <v>73</v>
      </c>
      <c r="K7" s="7">
        <f t="shared" si="0"/>
        <v>6.9373575726924902E-2</v>
      </c>
      <c r="L7" s="8">
        <f t="shared" si="1"/>
        <v>302317.56999999995</v>
      </c>
      <c r="M7" s="8">
        <f t="shared" si="2"/>
        <v>22375.14</v>
      </c>
      <c r="N7" s="9">
        <f t="shared" si="3"/>
        <v>7.4012039723658815E-2</v>
      </c>
    </row>
    <row r="8" spans="1:14" x14ac:dyDescent="0.25">
      <c r="A8" s="1" t="s">
        <v>0</v>
      </c>
      <c r="B8" s="2" t="s">
        <v>11</v>
      </c>
      <c r="C8" s="3" t="s">
        <v>12</v>
      </c>
      <c r="D8" s="4">
        <v>62481</v>
      </c>
      <c r="E8" s="5">
        <v>4103.3</v>
      </c>
      <c r="F8" s="5">
        <v>799</v>
      </c>
      <c r="G8" s="5">
        <v>4902.3</v>
      </c>
      <c r="H8" s="6">
        <v>56</v>
      </c>
      <c r="I8" s="6">
        <v>537</v>
      </c>
      <c r="J8" s="6">
        <v>101</v>
      </c>
      <c r="K8" s="7">
        <f t="shared" si="0"/>
        <v>7.8460652038219628E-2</v>
      </c>
      <c r="L8" s="8">
        <f t="shared" si="1"/>
        <v>364798.56999999995</v>
      </c>
      <c r="M8" s="8">
        <f t="shared" si="2"/>
        <v>27277.439999999999</v>
      </c>
      <c r="N8" s="9">
        <f t="shared" si="3"/>
        <v>7.4773977321237861E-2</v>
      </c>
    </row>
    <row r="9" spans="1:14" x14ac:dyDescent="0.25">
      <c r="A9" s="1" t="s">
        <v>0</v>
      </c>
      <c r="B9" s="2" t="s">
        <v>13</v>
      </c>
      <c r="C9" s="3" t="s">
        <v>14</v>
      </c>
      <c r="D9" s="4">
        <v>57723.37</v>
      </c>
      <c r="E9" s="5">
        <v>3432</v>
      </c>
      <c r="F9" s="5">
        <v>940</v>
      </c>
      <c r="G9" s="5">
        <v>4372</v>
      </c>
      <c r="H9" s="6">
        <v>41</v>
      </c>
      <c r="I9" s="6">
        <v>450</v>
      </c>
      <c r="J9" s="6">
        <v>119</v>
      </c>
      <c r="K9" s="7">
        <f t="shared" si="0"/>
        <v>7.574055360939598E-2</v>
      </c>
      <c r="L9" s="8">
        <f t="shared" si="1"/>
        <v>422521.93999999994</v>
      </c>
      <c r="M9" s="8">
        <f t="shared" si="2"/>
        <v>31649.439999999999</v>
      </c>
      <c r="N9" s="9">
        <f t="shared" si="3"/>
        <v>7.490602736511151E-2</v>
      </c>
    </row>
    <row r="10" spans="1:14" x14ac:dyDescent="0.25">
      <c r="A10" s="1" t="s">
        <v>0</v>
      </c>
      <c r="B10" s="10" t="s">
        <v>15</v>
      </c>
      <c r="C10" s="11" t="s">
        <v>16</v>
      </c>
      <c r="D10" s="4">
        <v>45025.33</v>
      </c>
      <c r="E10" s="5">
        <v>2628</v>
      </c>
      <c r="F10" s="5">
        <v>384.33</v>
      </c>
      <c r="G10" s="5">
        <v>3012.33</v>
      </c>
      <c r="H10" s="6">
        <v>17</v>
      </c>
      <c r="I10" s="6">
        <v>347</v>
      </c>
      <c r="J10" s="6">
        <v>48</v>
      </c>
      <c r="K10" s="7">
        <f t="shared" si="0"/>
        <v>6.6903007706995143E-2</v>
      </c>
      <c r="L10" s="8">
        <f t="shared" si="1"/>
        <v>467547.26999999996</v>
      </c>
      <c r="M10" s="8">
        <f t="shared" si="2"/>
        <v>34661.769999999997</v>
      </c>
      <c r="N10" s="9">
        <f t="shared" si="3"/>
        <v>7.4135327535972989E-2</v>
      </c>
    </row>
    <row r="11" spans="1:14" x14ac:dyDescent="0.25">
      <c r="A11" s="1" t="s">
        <v>0</v>
      </c>
      <c r="B11" s="2" t="s">
        <v>17</v>
      </c>
      <c r="C11" s="11" t="s">
        <v>18</v>
      </c>
      <c r="D11" s="4">
        <v>59584.81</v>
      </c>
      <c r="E11" s="5">
        <v>2779</v>
      </c>
      <c r="F11" s="5">
        <v>350.5</v>
      </c>
      <c r="G11" s="5">
        <v>3129.5</v>
      </c>
      <c r="H11" s="6">
        <v>31</v>
      </c>
      <c r="I11" s="6">
        <v>366</v>
      </c>
      <c r="J11" s="6">
        <v>44</v>
      </c>
      <c r="K11" s="7">
        <f>+G11/D11</f>
        <v>5.2521775264534706E-2</v>
      </c>
      <c r="L11" s="8">
        <f t="shared" si="1"/>
        <v>527132.07999999996</v>
      </c>
      <c r="M11" s="8">
        <f t="shared" si="2"/>
        <v>37791.269999999997</v>
      </c>
      <c r="N11" s="9">
        <f t="shared" si="3"/>
        <v>7.1692221805206777E-2</v>
      </c>
    </row>
    <row r="12" spans="1:14" x14ac:dyDescent="0.25">
      <c r="A12" s="1" t="s">
        <v>0</v>
      </c>
      <c r="B12" s="10" t="s">
        <v>19</v>
      </c>
      <c r="C12" s="11" t="s">
        <v>20</v>
      </c>
      <c r="D12" s="4">
        <v>58584.160000000003</v>
      </c>
      <c r="E12" s="5">
        <v>3149.5</v>
      </c>
      <c r="F12" s="5">
        <v>506</v>
      </c>
      <c r="G12" s="5">
        <v>3655.5</v>
      </c>
      <c r="H12" s="6">
        <v>46</v>
      </c>
      <c r="I12" s="6">
        <v>413</v>
      </c>
      <c r="J12" s="6">
        <v>65</v>
      </c>
      <c r="K12" s="7">
        <f>+G12/D12</f>
        <v>6.2397412542912617E-2</v>
      </c>
      <c r="L12" s="8">
        <f>+D12+L11</f>
        <v>585716.24</v>
      </c>
      <c r="M12" s="8">
        <f>+M11+G12</f>
        <v>41446.769999999997</v>
      </c>
      <c r="N12" s="9">
        <f>+M12/L12</f>
        <v>7.0762541943518581E-2</v>
      </c>
    </row>
    <row r="13" spans="1:14" x14ac:dyDescent="0.25">
      <c r="A13" s="1" t="s">
        <v>0</v>
      </c>
      <c r="B13" s="2" t="s">
        <v>21</v>
      </c>
      <c r="C13" s="11" t="s">
        <v>22</v>
      </c>
      <c r="D13" s="4">
        <v>62495.16</v>
      </c>
      <c r="E13" s="5">
        <v>3371</v>
      </c>
      <c r="F13" s="5">
        <v>400.31</v>
      </c>
      <c r="G13" s="5">
        <v>3771.31</v>
      </c>
      <c r="H13" s="6">
        <v>45</v>
      </c>
      <c r="I13" s="6">
        <v>435</v>
      </c>
      <c r="J13" s="6">
        <v>51</v>
      </c>
      <c r="K13" s="7">
        <f>+G13/D13</f>
        <v>6.0345633165832357E-2</v>
      </c>
      <c r="L13" s="8">
        <f>+D13+L12</f>
        <v>648211.4</v>
      </c>
      <c r="M13" s="8">
        <f>+M12+G13</f>
        <v>45218.079999999994</v>
      </c>
      <c r="N13" s="9">
        <f>+M13/L13</f>
        <v>6.9758230108264055E-2</v>
      </c>
    </row>
    <row r="14" spans="1:14" ht="15.75" thickBot="1" x14ac:dyDescent="0.3">
      <c r="A14" s="1" t="s">
        <v>0</v>
      </c>
      <c r="B14" s="2" t="s">
        <v>23</v>
      </c>
      <c r="C14" s="11" t="s">
        <v>24</v>
      </c>
      <c r="D14" s="4">
        <v>51656.49</v>
      </c>
      <c r="E14" s="5">
        <v>3232</v>
      </c>
      <c r="F14" s="5">
        <v>327.66000000000003</v>
      </c>
      <c r="G14" s="5">
        <v>3559.66</v>
      </c>
      <c r="H14" s="12">
        <v>39</v>
      </c>
      <c r="I14" s="12">
        <v>418</v>
      </c>
      <c r="J14" s="12">
        <v>42</v>
      </c>
      <c r="K14" s="7">
        <f>+G14/D14</f>
        <v>6.8910218251375582E-2</v>
      </c>
      <c r="L14" s="8">
        <f>+D14+L13</f>
        <v>699867.89</v>
      </c>
      <c r="M14" s="8">
        <f>+M13+G14</f>
        <v>48777.739999999991</v>
      </c>
      <c r="N14" s="9">
        <f>+M14/L14</f>
        <v>6.9695639272720447E-2</v>
      </c>
    </row>
    <row r="15" spans="1:14" ht="15.75" thickBot="1" x14ac:dyDescent="0.3">
      <c r="A15" s="13" t="s">
        <v>25</v>
      </c>
      <c r="B15" s="14"/>
      <c r="C15" s="15"/>
      <c r="D15" s="16">
        <f>SUM(D3:D14)</f>
        <v>699867.89</v>
      </c>
      <c r="E15" s="14"/>
      <c r="F15" s="14"/>
      <c r="G15" s="16">
        <f>SUM(G3:G14)</f>
        <v>48777.739999999991</v>
      </c>
      <c r="H15" s="14"/>
      <c r="I15" s="14"/>
      <c r="J15" s="14"/>
      <c r="K15" s="17">
        <f t="shared" ref="K15" si="4">+G15/D15</f>
        <v>6.9695639272720447E-2</v>
      </c>
      <c r="L15" s="18"/>
      <c r="M15" s="14"/>
      <c r="N15" s="15"/>
    </row>
    <row r="16" spans="1:14" x14ac:dyDescent="0.25">
      <c r="E16" s="19">
        <f>SUM(E3:E14)</f>
        <v>36966.050000000003</v>
      </c>
      <c r="F16" s="19">
        <f t="shared" ref="F16:J16" si="5">SUM(F3:F14)</f>
        <v>11450.89</v>
      </c>
      <c r="G16" s="19">
        <f t="shared" si="5"/>
        <v>48777.739999999991</v>
      </c>
      <c r="H16" s="19">
        <f t="shared" si="5"/>
        <v>524</v>
      </c>
      <c r="I16" s="19">
        <f t="shared" si="5"/>
        <v>4827</v>
      </c>
      <c r="J16" s="19">
        <f t="shared" si="5"/>
        <v>1468</v>
      </c>
    </row>
    <row r="17" spans="1:14" x14ac:dyDescent="0.25">
      <c r="A17" s="24" t="s">
        <v>0</v>
      </c>
      <c r="B17" s="25">
        <v>44927</v>
      </c>
      <c r="C17" s="25">
        <v>44957</v>
      </c>
      <c r="D17" s="26">
        <v>59198.16</v>
      </c>
      <c r="E17" s="27">
        <v>3464.5</v>
      </c>
      <c r="F17" s="27">
        <v>77</v>
      </c>
      <c r="G17" s="27">
        <v>3541.5</v>
      </c>
      <c r="H17" s="28">
        <v>55</v>
      </c>
      <c r="I17" s="28">
        <v>450</v>
      </c>
      <c r="J17" s="28">
        <v>10</v>
      </c>
      <c r="K17" s="29">
        <f t="shared" ref="K17:K28" si="6">+G17/D17</f>
        <v>5.982449454510072E-2</v>
      </c>
      <c r="L17" s="30">
        <f t="shared" ref="L17:L28" si="7">+D17+L16</f>
        <v>59198.16</v>
      </c>
      <c r="M17" s="30">
        <f t="shared" ref="M17:M28" si="8">+M16+G17</f>
        <v>3541.5</v>
      </c>
      <c r="N17" s="31">
        <f t="shared" ref="N17:N28" si="9">+M17/L17</f>
        <v>5.982449454510072E-2</v>
      </c>
    </row>
    <row r="18" spans="1:14" x14ac:dyDescent="0.25">
      <c r="A18" s="24" t="s">
        <v>0</v>
      </c>
      <c r="B18" s="25">
        <v>44958</v>
      </c>
      <c r="C18" s="25">
        <v>44985</v>
      </c>
      <c r="D18" s="26">
        <v>62215.499106003197</v>
      </c>
      <c r="E18" s="27">
        <v>3591</v>
      </c>
      <c r="F18" s="27">
        <v>300</v>
      </c>
      <c r="G18" s="27">
        <v>3891</v>
      </c>
      <c r="H18" s="28">
        <v>70</v>
      </c>
      <c r="I18" s="28">
        <v>466</v>
      </c>
      <c r="J18" s="28">
        <v>40</v>
      </c>
      <c r="K18" s="29">
        <f t="shared" si="6"/>
        <v>6.2540686097695489E-2</v>
      </c>
      <c r="L18" s="30">
        <f t="shared" si="7"/>
        <v>121413.65910600321</v>
      </c>
      <c r="M18" s="30">
        <f t="shared" si="8"/>
        <v>7432.5</v>
      </c>
      <c r="N18" s="31">
        <f t="shared" si="9"/>
        <v>6.1216341346823848E-2</v>
      </c>
    </row>
    <row r="19" spans="1:14" x14ac:dyDescent="0.25">
      <c r="A19" s="24" t="s">
        <v>0</v>
      </c>
      <c r="B19" s="25">
        <v>44986</v>
      </c>
      <c r="C19" s="25">
        <v>45016</v>
      </c>
      <c r="D19" s="26">
        <v>67725.25</v>
      </c>
      <c r="E19" s="27">
        <v>4637.5</v>
      </c>
      <c r="F19" s="27">
        <v>312</v>
      </c>
      <c r="G19" s="27">
        <v>4949.5</v>
      </c>
      <c r="H19" s="28">
        <v>90</v>
      </c>
      <c r="I19" s="28">
        <v>603</v>
      </c>
      <c r="J19" s="28">
        <v>41</v>
      </c>
      <c r="K19" s="29">
        <f t="shared" si="6"/>
        <v>7.3082048423593865E-2</v>
      </c>
      <c r="L19" s="30">
        <f t="shared" si="7"/>
        <v>189138.90910600321</v>
      </c>
      <c r="M19" s="30">
        <f t="shared" si="8"/>
        <v>12382</v>
      </c>
      <c r="N19" s="31">
        <f t="shared" si="9"/>
        <v>6.546511269693582E-2</v>
      </c>
    </row>
    <row r="20" spans="1:14" x14ac:dyDescent="0.25">
      <c r="A20" s="24" t="s">
        <v>0</v>
      </c>
      <c r="B20" s="25">
        <v>45017</v>
      </c>
      <c r="C20" s="32">
        <v>45046</v>
      </c>
      <c r="D20" s="26">
        <v>52285.915775002213</v>
      </c>
      <c r="E20" s="27">
        <v>3253.5666660000002</v>
      </c>
      <c r="F20" s="27">
        <v>202.33333299999998</v>
      </c>
      <c r="G20" s="27">
        <v>3455.8999989999998</v>
      </c>
      <c r="H20" s="28">
        <v>45</v>
      </c>
      <c r="I20" s="28">
        <v>419</v>
      </c>
      <c r="J20" s="28">
        <v>26</v>
      </c>
      <c r="K20" s="29">
        <f t="shared" si="6"/>
        <v>6.6096193358676114E-2</v>
      </c>
      <c r="L20" s="30">
        <f t="shared" si="7"/>
        <v>241424.82488100542</v>
      </c>
      <c r="M20" s="30">
        <f t="shared" si="8"/>
        <v>15837.899998999999</v>
      </c>
      <c r="N20" s="31">
        <f t="shared" si="9"/>
        <v>6.5601787251191993E-2</v>
      </c>
    </row>
    <row r="21" spans="1:14" x14ac:dyDescent="0.25">
      <c r="A21" s="24" t="s">
        <v>0</v>
      </c>
      <c r="B21" s="25">
        <v>45047</v>
      </c>
      <c r="C21" s="32">
        <v>45077</v>
      </c>
      <c r="D21" s="26">
        <v>68360.665652004274</v>
      </c>
      <c r="E21" s="27">
        <v>3937</v>
      </c>
      <c r="F21" s="27">
        <v>384</v>
      </c>
      <c r="G21" s="27">
        <v>4321</v>
      </c>
      <c r="H21" s="28">
        <v>55</v>
      </c>
      <c r="I21" s="28">
        <v>505</v>
      </c>
      <c r="J21" s="28">
        <v>51</v>
      </c>
      <c r="K21" s="29">
        <f t="shared" si="6"/>
        <v>6.3208863734540183E-2</v>
      </c>
      <c r="L21" s="30">
        <f t="shared" si="7"/>
        <v>309785.4905330097</v>
      </c>
      <c r="M21" s="30">
        <f t="shared" si="8"/>
        <v>20158.899999000001</v>
      </c>
      <c r="N21" s="31">
        <f t="shared" si="9"/>
        <v>6.507373849018902E-2</v>
      </c>
    </row>
    <row r="22" spans="1:14" x14ac:dyDescent="0.25">
      <c r="A22" s="24" t="s">
        <v>0</v>
      </c>
      <c r="B22" s="25">
        <v>45078</v>
      </c>
      <c r="C22" s="32">
        <v>45107</v>
      </c>
      <c r="D22" s="26">
        <v>66887.33234800394</v>
      </c>
      <c r="E22" s="27">
        <v>3673.333333</v>
      </c>
      <c r="F22" s="27">
        <v>356.58333299999998</v>
      </c>
      <c r="G22" s="27">
        <v>4029.9166660000001</v>
      </c>
      <c r="H22" s="28">
        <v>47</v>
      </c>
      <c r="I22" s="28">
        <v>471</v>
      </c>
      <c r="J22" s="28">
        <v>45</v>
      </c>
      <c r="K22" s="29">
        <f t="shared" si="6"/>
        <v>6.0249325612703422E-2</v>
      </c>
      <c r="L22" s="30">
        <f t="shared" si="7"/>
        <v>376672.82288101362</v>
      </c>
      <c r="M22" s="30">
        <f t="shared" si="8"/>
        <v>24188.816665000002</v>
      </c>
      <c r="N22" s="31">
        <f t="shared" si="9"/>
        <v>6.4217047781652561E-2</v>
      </c>
    </row>
    <row r="23" spans="1:14" x14ac:dyDescent="0.25">
      <c r="A23" s="24" t="s">
        <v>0</v>
      </c>
      <c r="B23" s="25">
        <v>45108</v>
      </c>
      <c r="C23" s="32">
        <v>45138</v>
      </c>
      <c r="D23" s="26">
        <v>55725.665831002319</v>
      </c>
      <c r="E23" s="27">
        <v>2937.166667</v>
      </c>
      <c r="F23" s="27">
        <v>129</v>
      </c>
      <c r="G23" s="27">
        <v>3066.166667</v>
      </c>
      <c r="H23" s="28">
        <v>35</v>
      </c>
      <c r="I23" s="28">
        <v>378</v>
      </c>
      <c r="J23" s="28">
        <v>17</v>
      </c>
      <c r="K23" s="29">
        <f t="shared" si="6"/>
        <v>5.5022521871675403E-2</v>
      </c>
      <c r="L23" s="30">
        <f t="shared" si="7"/>
        <v>432398.48871201591</v>
      </c>
      <c r="M23" s="30">
        <f t="shared" si="8"/>
        <v>27254.983332000003</v>
      </c>
      <c r="N23" s="31">
        <f t="shared" si="9"/>
        <v>6.3032096650440059E-2</v>
      </c>
    </row>
    <row r="24" spans="1:14" x14ac:dyDescent="0.25">
      <c r="A24" s="24" t="s">
        <v>0</v>
      </c>
      <c r="B24" s="33">
        <v>45139</v>
      </c>
      <c r="C24" s="32">
        <v>45169</v>
      </c>
      <c r="D24" s="26">
        <v>46620.999155000805</v>
      </c>
      <c r="E24" s="27">
        <v>3571.4333330000004</v>
      </c>
      <c r="F24" s="27"/>
      <c r="G24" s="27">
        <v>3571.4333330000004</v>
      </c>
      <c r="H24" s="28">
        <v>46</v>
      </c>
      <c r="I24" s="28">
        <v>463</v>
      </c>
      <c r="J24" s="28"/>
      <c r="K24" s="29">
        <f t="shared" si="6"/>
        <v>7.6605679795193976E-2</v>
      </c>
      <c r="L24" s="30">
        <f t="shared" si="7"/>
        <v>479019.48786701669</v>
      </c>
      <c r="M24" s="30">
        <f t="shared" si="8"/>
        <v>30826.416665000004</v>
      </c>
      <c r="N24" s="31">
        <f t="shared" si="9"/>
        <v>6.4353157743673881E-2</v>
      </c>
    </row>
    <row r="25" spans="1:14" x14ac:dyDescent="0.25">
      <c r="A25" s="24" t="s">
        <v>0</v>
      </c>
      <c r="B25" s="33">
        <v>45170</v>
      </c>
      <c r="C25" s="32">
        <v>45199</v>
      </c>
      <c r="D25" s="26">
        <v>58691.999134002908</v>
      </c>
      <c r="E25" s="27">
        <v>3263.5</v>
      </c>
      <c r="F25" s="27">
        <v>96.316666999999995</v>
      </c>
      <c r="G25" s="27">
        <v>3359.8166670000001</v>
      </c>
      <c r="H25" s="28">
        <v>54</v>
      </c>
      <c r="I25" s="28">
        <v>423</v>
      </c>
      <c r="J25" s="28">
        <v>12</v>
      </c>
      <c r="K25" s="29">
        <f t="shared" si="6"/>
        <v>5.7244883741803018E-2</v>
      </c>
      <c r="L25" s="30">
        <f t="shared" si="7"/>
        <v>537711.48700101965</v>
      </c>
      <c r="M25" s="30">
        <f t="shared" si="8"/>
        <v>34186.233332000003</v>
      </c>
      <c r="N25" s="31">
        <f t="shared" si="9"/>
        <v>6.3577279188635177E-2</v>
      </c>
    </row>
    <row r="26" spans="1:14" x14ac:dyDescent="0.25">
      <c r="A26" s="24" t="s">
        <v>0</v>
      </c>
      <c r="B26" s="33">
        <v>45200</v>
      </c>
      <c r="C26" s="32">
        <v>45230</v>
      </c>
      <c r="D26" s="26">
        <v>60792.999017003131</v>
      </c>
      <c r="E26" s="27">
        <v>3507.8333329999996</v>
      </c>
      <c r="F26" s="27">
        <v>71</v>
      </c>
      <c r="G26" s="27">
        <v>3578.8333329999996</v>
      </c>
      <c r="H26" s="28">
        <v>51</v>
      </c>
      <c r="I26" s="28">
        <v>449</v>
      </c>
      <c r="J26" s="28">
        <v>9</v>
      </c>
      <c r="K26" s="29">
        <f t="shared" si="6"/>
        <v>5.8869168997552491E-2</v>
      </c>
      <c r="L26" s="30">
        <f t="shared" si="7"/>
        <v>598504.48601802276</v>
      </c>
      <c r="M26" s="30">
        <f t="shared" si="8"/>
        <v>37765.066665000006</v>
      </c>
      <c r="N26" s="31">
        <f t="shared" si="9"/>
        <v>6.3099053636605132E-2</v>
      </c>
    </row>
    <row r="27" spans="1:14" x14ac:dyDescent="0.25">
      <c r="A27" s="24" t="s">
        <v>0</v>
      </c>
      <c r="B27" s="33">
        <v>45231</v>
      </c>
      <c r="C27" s="32">
        <v>45260</v>
      </c>
      <c r="D27" s="26">
        <v>64263.332359003325</v>
      </c>
      <c r="E27" s="27">
        <v>3755</v>
      </c>
      <c r="F27" s="27">
        <v>60</v>
      </c>
      <c r="G27" s="27">
        <v>3815</v>
      </c>
      <c r="H27" s="28">
        <v>54</v>
      </c>
      <c r="I27" s="28">
        <v>482</v>
      </c>
      <c r="J27" s="28">
        <v>8</v>
      </c>
      <c r="K27" s="29">
        <f t="shared" si="6"/>
        <v>5.9365113198421256E-2</v>
      </c>
      <c r="L27" s="30">
        <f t="shared" si="7"/>
        <v>662767.81837702612</v>
      </c>
      <c r="M27" s="30">
        <f t="shared" si="8"/>
        <v>41580.066665000006</v>
      </c>
      <c r="N27" s="31">
        <f t="shared" si="9"/>
        <v>6.2737003083252474E-2</v>
      </c>
    </row>
    <row r="28" spans="1:14" ht="15.75" thickBot="1" x14ac:dyDescent="0.3">
      <c r="A28" s="24" t="s">
        <v>0</v>
      </c>
      <c r="B28" s="25">
        <v>45261</v>
      </c>
      <c r="C28" s="32">
        <v>45291</v>
      </c>
      <c r="D28" s="26">
        <v>50796.2</v>
      </c>
      <c r="E28" s="27">
        <v>3650.34</v>
      </c>
      <c r="F28" s="27"/>
      <c r="G28" s="27">
        <v>3650.34</v>
      </c>
      <c r="H28" s="28">
        <v>42</v>
      </c>
      <c r="I28" s="28">
        <v>466</v>
      </c>
      <c r="J28" s="28"/>
      <c r="K28" s="29">
        <f t="shared" si="6"/>
        <v>7.1862462152680717E-2</v>
      </c>
      <c r="L28" s="30">
        <f t="shared" si="7"/>
        <v>713564.01837702608</v>
      </c>
      <c r="M28" s="30">
        <f t="shared" si="8"/>
        <v>45230.406665000002</v>
      </c>
      <c r="N28" s="31">
        <f t="shared" si="9"/>
        <v>6.3386613534514843E-2</v>
      </c>
    </row>
    <row r="29" spans="1:14" ht="15.75" thickBot="1" x14ac:dyDescent="0.3">
      <c r="A29" s="34" t="s">
        <v>43</v>
      </c>
      <c r="B29" s="35"/>
      <c r="C29" s="36"/>
      <c r="D29" s="37">
        <f>SUM(D17:D28)</f>
        <v>713564.01837702608</v>
      </c>
      <c r="E29" s="35"/>
      <c r="F29" s="35"/>
      <c r="G29" s="37">
        <f>SUM(G17:G28)</f>
        <v>45230.406665000002</v>
      </c>
      <c r="H29" s="35"/>
      <c r="I29" s="35"/>
      <c r="J29" s="35"/>
      <c r="K29" s="38">
        <f>+G29/D29</f>
        <v>6.3386613534514843E-2</v>
      </c>
      <c r="L29" s="39"/>
      <c r="M29" s="35"/>
      <c r="N29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ACC. LABORAL Y ENF. PROFE.</vt:lpstr>
      <vt:lpstr>ENF. COMUN O ACC NO LAB.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Faus Sánchez</dc:creator>
  <cp:lastModifiedBy>Francisco José Perpiñán Hernández</cp:lastModifiedBy>
  <cp:lastPrinted>2023-04-18T07:54:46Z</cp:lastPrinted>
  <dcterms:created xsi:type="dcterms:W3CDTF">2023-04-13T11:21:59Z</dcterms:created>
  <dcterms:modified xsi:type="dcterms:W3CDTF">2025-02-03T10:06:54Z</dcterms:modified>
</cp:coreProperties>
</file>