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8 NÓMINAS\Información y estadísticas (INE, 129, Dyntra...)\Indice DYNTRA\2025\"/>
    </mc:Choice>
  </mc:AlternateContent>
  <xr:revisionPtr revIDLastSave="0" documentId="13_ncr:1_{28C36F0D-8818-42FA-82C8-2B39F317C37C}" xr6:coauthVersionLast="47" xr6:coauthVersionMax="47" xr10:uidLastSave="{00000000-0000-0000-0000-000000000000}"/>
  <bookViews>
    <workbookView xWindow="-120" yWindow="-120" windowWidth="29040" windowHeight="15840" xr2:uid="{872BA249-65B5-4462-900B-7B1EFD57D235}"/>
  </bookViews>
  <sheets>
    <sheet name="ACC. LABORAL Y ENF. PROFE." sheetId="3" r:id="rId1"/>
    <sheet name="ENF. COMUN O ACC NO LAB." sheetId="2" r:id="rId2"/>
    <sheet name="DATO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G55" i="1" l="1"/>
  <c r="D55" i="1"/>
  <c r="K55" i="1" s="1"/>
  <c r="K53" i="1"/>
  <c r="K52" i="1"/>
  <c r="K51" i="1"/>
  <c r="K50" i="1"/>
  <c r="K49" i="1"/>
  <c r="K48" i="1"/>
  <c r="K47" i="1"/>
  <c r="K46" i="1"/>
  <c r="K45" i="1"/>
  <c r="K44" i="1"/>
  <c r="M43" i="1"/>
  <c r="N43" i="1" s="1"/>
  <c r="L43" i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K43" i="1"/>
  <c r="M44" i="1" l="1"/>
  <c r="N44" i="1" l="1"/>
  <c r="M45" i="1"/>
  <c r="M46" i="1" l="1"/>
  <c r="N45" i="1"/>
  <c r="N46" i="1" l="1"/>
  <c r="M47" i="1"/>
  <c r="N47" i="1" l="1"/>
  <c r="M48" i="1"/>
  <c r="N48" i="1" l="1"/>
  <c r="M49" i="1"/>
  <c r="N49" i="1" l="1"/>
  <c r="M50" i="1"/>
  <c r="N50" i="1" l="1"/>
  <c r="M51" i="1"/>
  <c r="M52" i="1" l="1"/>
  <c r="N51" i="1"/>
  <c r="N52" i="1" l="1"/>
  <c r="M53" i="1"/>
  <c r="M54" i="1" l="1"/>
  <c r="N54" i="1" s="1"/>
  <c r="N53" i="1"/>
  <c r="G4" i="3" l="1"/>
  <c r="F16" i="2" l="1"/>
  <c r="E16" i="2"/>
  <c r="E16" i="3"/>
  <c r="D16" i="3"/>
  <c r="G5" i="3"/>
  <c r="G6" i="3"/>
  <c r="G7" i="3"/>
  <c r="G8" i="3"/>
  <c r="G9" i="3"/>
  <c r="G10" i="3"/>
  <c r="G11" i="3"/>
  <c r="G12" i="3"/>
  <c r="G13" i="3"/>
  <c r="G14" i="3"/>
  <c r="G15" i="3"/>
  <c r="G42" i="1"/>
  <c r="K42" i="1" s="1"/>
  <c r="D42" i="1"/>
  <c r="K41" i="1"/>
  <c r="K40" i="1"/>
  <c r="K39" i="1"/>
  <c r="K38" i="1"/>
  <c r="K37" i="1"/>
  <c r="K36" i="1"/>
  <c r="K35" i="1"/>
  <c r="K34" i="1"/>
  <c r="K33" i="1"/>
  <c r="K32" i="1"/>
  <c r="K31" i="1"/>
  <c r="N30" i="1"/>
  <c r="M30" i="1"/>
  <c r="M31" i="1" s="1"/>
  <c r="L30" i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K30" i="1"/>
  <c r="G16" i="3" l="1"/>
  <c r="M32" i="1"/>
  <c r="N31" i="1"/>
  <c r="M33" i="1" l="1"/>
  <c r="N32" i="1"/>
  <c r="M34" i="1" l="1"/>
  <c r="N33" i="1"/>
  <c r="M35" i="1" l="1"/>
  <c r="N34" i="1"/>
  <c r="M36" i="1" l="1"/>
  <c r="N35" i="1"/>
  <c r="N36" i="1" l="1"/>
  <c r="M37" i="1"/>
  <c r="M38" i="1" l="1"/>
  <c r="N37" i="1"/>
  <c r="N38" i="1" l="1"/>
  <c r="M39" i="1"/>
  <c r="M40" i="1" l="1"/>
  <c r="N39" i="1"/>
  <c r="N40" i="1" l="1"/>
  <c r="M41" i="1"/>
  <c r="N41" i="1" s="1"/>
  <c r="G29" i="1" l="1"/>
  <c r="K29" i="1" s="1"/>
  <c r="D29" i="1"/>
  <c r="K28" i="1"/>
  <c r="K27" i="1"/>
  <c r="K26" i="1"/>
  <c r="K25" i="1"/>
  <c r="K24" i="1"/>
  <c r="K23" i="1"/>
  <c r="K22" i="1"/>
  <c r="K21" i="1"/>
  <c r="K20" i="1"/>
  <c r="K19" i="1"/>
  <c r="K18" i="1"/>
  <c r="N17" i="1"/>
  <c r="M17" i="1"/>
  <c r="M18" i="1" s="1"/>
  <c r="L17" i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K17" i="1"/>
  <c r="M19" i="1" l="1"/>
  <c r="N18" i="1"/>
  <c r="M20" i="1" l="1"/>
  <c r="N19" i="1"/>
  <c r="M21" i="1" l="1"/>
  <c r="N20" i="1"/>
  <c r="M22" i="1" l="1"/>
  <c r="N21" i="1"/>
  <c r="M23" i="1" l="1"/>
  <c r="N22" i="1"/>
  <c r="M24" i="1" l="1"/>
  <c r="N23" i="1"/>
  <c r="M25" i="1" l="1"/>
  <c r="N24" i="1"/>
  <c r="M26" i="1" l="1"/>
  <c r="N25" i="1"/>
  <c r="M27" i="1" l="1"/>
  <c r="N26" i="1"/>
  <c r="M28" i="1" l="1"/>
  <c r="N28" i="1" s="1"/>
  <c r="N27" i="1"/>
  <c r="D16" i="2" l="1"/>
  <c r="G16" i="2" s="1"/>
  <c r="G5" i="2"/>
  <c r="G6" i="2"/>
  <c r="G7" i="2"/>
  <c r="G8" i="2"/>
  <c r="G9" i="2"/>
  <c r="G10" i="2"/>
  <c r="G11" i="2"/>
  <c r="G12" i="2"/>
  <c r="G13" i="2"/>
  <c r="G14" i="2"/>
  <c r="G15" i="2"/>
  <c r="G4" i="2"/>
  <c r="F16" i="1" l="1"/>
  <c r="G16" i="1"/>
  <c r="H16" i="1"/>
  <c r="I16" i="1"/>
  <c r="J16" i="1"/>
  <c r="E16" i="1"/>
  <c r="G15" i="1"/>
  <c r="K15" i="1" s="1"/>
  <c r="D15" i="1"/>
  <c r="K14" i="1"/>
  <c r="K13" i="1"/>
  <c r="K12" i="1"/>
  <c r="K11" i="1"/>
  <c r="K10" i="1"/>
  <c r="K9" i="1"/>
  <c r="K8" i="1"/>
  <c r="K7" i="1"/>
  <c r="K6" i="1"/>
  <c r="K5" i="1"/>
  <c r="K4" i="1"/>
  <c r="M3" i="1"/>
  <c r="M4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K3" i="1"/>
  <c r="M5" i="1" l="1"/>
  <c r="N4" i="1"/>
  <c r="N3" i="1"/>
  <c r="M6" i="1" l="1"/>
  <c r="N5" i="1"/>
  <c r="M7" i="1" l="1"/>
  <c r="N6" i="1"/>
  <c r="M8" i="1" l="1"/>
  <c r="N7" i="1"/>
  <c r="M9" i="1" l="1"/>
  <c r="N8" i="1"/>
  <c r="M10" i="1" l="1"/>
  <c r="N9" i="1"/>
  <c r="M11" i="1" l="1"/>
  <c r="N10" i="1"/>
  <c r="M12" i="1" l="1"/>
  <c r="N11" i="1"/>
  <c r="M13" i="1" l="1"/>
  <c r="N12" i="1"/>
  <c r="M14" i="1" l="1"/>
  <c r="N14" i="1" s="1"/>
  <c r="N13" i="1"/>
</calcChain>
</file>

<file path=xl/sharedStrings.xml><?xml version="1.0" encoding="utf-8"?>
<sst xmlns="http://schemas.openxmlformats.org/spreadsheetml/2006/main" count="134" uniqueCount="48">
  <si>
    <t>Autoridad Portuaria de Valencia</t>
  </si>
  <si>
    <t>01-ene.-22</t>
  </si>
  <si>
    <t>31-ene.-22</t>
  </si>
  <si>
    <t>01-feb.-22</t>
  </si>
  <si>
    <t>28-feb.-22</t>
  </si>
  <si>
    <t>01-mar.-22</t>
  </si>
  <si>
    <t>31-mar.-22</t>
  </si>
  <si>
    <t>01-abr.-22</t>
  </si>
  <si>
    <t>30-abr.-22</t>
  </si>
  <si>
    <t>01-may.-22</t>
  </si>
  <si>
    <t>31-may.-22</t>
  </si>
  <si>
    <t>01-jun.-22</t>
  </si>
  <si>
    <t>30-jun.-22</t>
  </si>
  <si>
    <t>01-jul.-22</t>
  </si>
  <si>
    <t>31-jul.-22</t>
  </si>
  <si>
    <t>1-ago.-2022</t>
  </si>
  <si>
    <t>31-ago.-2022</t>
  </si>
  <si>
    <t>1-sep.-2022</t>
  </si>
  <si>
    <t>30-sep.-2022</t>
  </si>
  <si>
    <t>1-oct.-2022</t>
  </si>
  <si>
    <t>31-oct.-2022</t>
  </si>
  <si>
    <t>1-nov.-2022</t>
  </si>
  <si>
    <t>30-nov.-2022</t>
  </si>
  <si>
    <t>1-dic.-2022</t>
  </si>
  <si>
    <t>31-dic.-2022</t>
  </si>
  <si>
    <t>Total 2022</t>
  </si>
  <si>
    <t>Grupo</t>
  </si>
  <si>
    <t>Fecha Inicio</t>
  </si>
  <si>
    <t>Fecha Fin</t>
  </si>
  <si>
    <t>0HS TEORICAS</t>
  </si>
  <si>
    <t>4ENF O ACC NO LABORAL</t>
  </si>
  <si>
    <t>4ENF PROF O ACC LABORAL</t>
  </si>
  <si>
    <t>4TTL HS LICENCIA IT</t>
  </si>
  <si>
    <t>UASIST A CONSULTA MEDICA</t>
  </si>
  <si>
    <t>UENF O ACC NO LABORAL</t>
  </si>
  <si>
    <t>UENF PROF O ACC LABORAL</t>
  </si>
  <si>
    <t>% absentismo</t>
  </si>
  <si>
    <t>Acumulado Hs teóricas</t>
  </si>
  <si>
    <t>Acumulado Hs Licencia IT</t>
  </si>
  <si>
    <t>% absentismo acumulado</t>
  </si>
  <si>
    <t>TOTALES:</t>
  </si>
  <si>
    <t>ABSENTISMO ACC. LABORAL Y ENF. PROFESIONAL</t>
  </si>
  <si>
    <t>ABSENTISMO ENFERMEDAD COMUN O ACC. NO LABORAL</t>
  </si>
  <si>
    <t>Total 2023</t>
  </si>
  <si>
    <t>Total 2024</t>
  </si>
  <si>
    <t>INDICE ABSENTISMO ACCIDENTE LABORAL Y ENFERMEDAD PROFESIONAL EN 2025: 0,35%</t>
  </si>
  <si>
    <t>INDICE DE ABSENTISMO POR BAJAS POR EFERMEDAD COMUN O ACC. NO LABORAL DEL AÑO 2025: 7,41%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</si>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</sst>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[$-C0A]d\-mmm\-yyyy;@"/>
    <numFmt numFmtId="166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name val="Microsoft Sans Serif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4" fillId="0" borderId="1" xfId="3" applyFont="1" applyBorder="1" applyAlignment="1">
      <alignment vertical="top"/>
    </xf>
    <xf numFmtId="0" fontId="4" fillId="0" borderId="0" xfId="3" applyFont="1" applyAlignment="1">
      <alignment vertical="top"/>
    </xf>
    <xf numFmtId="0" fontId="4" fillId="0" borderId="2" xfId="3" applyFont="1" applyBorder="1" applyAlignment="1">
      <alignment vertical="top"/>
    </xf>
    <xf numFmtId="43" fontId="5" fillId="0" borderId="1" xfId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center" vertical="top"/>
    </xf>
    <xf numFmtId="1" fontId="5" fillId="0" borderId="0" xfId="3" applyNumberFormat="1" applyFont="1" applyAlignment="1">
      <alignment horizontal="center" vertical="top"/>
    </xf>
    <xf numFmtId="10" fontId="1" fillId="2" borderId="2" xfId="2" applyNumberFormat="1" applyFont="1" applyFill="1" applyBorder="1" applyAlignment="1"/>
    <xf numFmtId="164" fontId="0" fillId="0" borderId="0" xfId="0" applyNumberFormat="1"/>
    <xf numFmtId="10" fontId="1" fillId="3" borderId="2" xfId="2" applyNumberFormat="1" applyFont="1" applyFill="1" applyBorder="1"/>
    <xf numFmtId="14" fontId="4" fillId="0" borderId="0" xfId="3" applyNumberFormat="1" applyFont="1" applyAlignment="1">
      <alignment vertical="top"/>
    </xf>
    <xf numFmtId="14" fontId="4" fillId="0" borderId="2" xfId="3" applyNumberFormat="1" applyFont="1" applyBorder="1" applyAlignment="1">
      <alignment vertical="top"/>
    </xf>
    <xf numFmtId="0" fontId="5" fillId="0" borderId="0" xfId="3" applyFont="1" applyAlignment="1">
      <alignment horizontal="center" vertical="top"/>
    </xf>
    <xf numFmtId="0" fontId="6" fillId="0" borderId="3" xfId="3" applyFont="1" applyBorder="1" applyAlignment="1">
      <alignment vertical="top"/>
    </xf>
    <xf numFmtId="0" fontId="0" fillId="0" borderId="4" xfId="0" applyBorder="1"/>
    <xf numFmtId="0" fontId="0" fillId="0" borderId="5" xfId="0" applyBorder="1"/>
    <xf numFmtId="43" fontId="7" fillId="0" borderId="3" xfId="1" applyFont="1" applyBorder="1" applyAlignment="1">
      <alignment horizontal="center" vertical="top"/>
    </xf>
    <xf numFmtId="10" fontId="2" fillId="0" borderId="5" xfId="2" applyNumberFormat="1" applyFont="1" applyBorder="1" applyAlignment="1"/>
    <xf numFmtId="0" fontId="0" fillId="0" borderId="3" xfId="0" applyBorder="1"/>
    <xf numFmtId="43" fontId="0" fillId="0" borderId="0" xfId="0" applyNumberFormat="1"/>
    <xf numFmtId="43" fontId="8" fillId="0" borderId="0" xfId="1" applyFont="1" applyBorder="1" applyAlignment="1">
      <alignment textRotation="90"/>
    </xf>
    <xf numFmtId="43" fontId="7" fillId="0" borderId="0" xfId="1" applyFont="1" applyBorder="1" applyAlignment="1">
      <alignment horizontal="center" textRotation="90"/>
    </xf>
    <xf numFmtId="14" fontId="6" fillId="0" borderId="2" xfId="3" applyNumberFormat="1" applyFont="1" applyBorder="1" applyAlignment="1">
      <alignment vertical="top"/>
    </xf>
    <xf numFmtId="10" fontId="1" fillId="3" borderId="2" xfId="2" applyNumberFormat="1" applyFont="1" applyFill="1" applyBorder="1" applyAlignment="1"/>
    <xf numFmtId="0" fontId="4" fillId="0" borderId="1" xfId="3" applyFont="1" applyBorder="1" applyAlignment="1">
      <alignment vertical="center"/>
    </xf>
    <xf numFmtId="165" fontId="4" fillId="0" borderId="0" xfId="3" applyNumberFormat="1" applyFont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" fontId="5" fillId="0" borderId="0" xfId="3" applyNumberFormat="1" applyFont="1" applyAlignment="1">
      <alignment horizontal="center" vertical="center"/>
    </xf>
    <xf numFmtId="10" fontId="1" fillId="2" borderId="2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0" fontId="1" fillId="3" borderId="2" xfId="2" applyNumberFormat="1" applyFont="1" applyFill="1" applyBorder="1" applyAlignment="1">
      <alignment horizontal="center" vertical="center"/>
    </xf>
    <xf numFmtId="165" fontId="4" fillId="0" borderId="2" xfId="3" applyNumberFormat="1" applyFont="1" applyBorder="1" applyAlignment="1">
      <alignment horizontal="center" vertical="center"/>
    </xf>
    <xf numFmtId="165" fontId="4" fillId="0" borderId="0" xfId="3" applyNumberFormat="1" applyFont="1" applyAlignment="1">
      <alignment horizontal="center" vertical="top"/>
    </xf>
    <xf numFmtId="0" fontId="6" fillId="0" borderId="3" xfId="3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43" fontId="7" fillId="0" borderId="3" xfId="1" applyFont="1" applyBorder="1" applyAlignment="1">
      <alignment vertical="center"/>
    </xf>
    <xf numFmtId="10" fontId="2" fillId="0" borderId="5" xfId="2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right" vertical="top"/>
    </xf>
    <xf numFmtId="166" fontId="5" fillId="0" borderId="0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4" fontId="10" fillId="3" borderId="7" xfId="3" applyNumberFormat="1" applyFont="1" applyFill="1" applyBorder="1" applyAlignment="1">
      <alignment horizontal="center" vertical="top" wrapText="1"/>
    </xf>
    <xf numFmtId="14" fontId="10" fillId="3" borderId="6" xfId="3" applyNumberFormat="1" applyFont="1" applyFill="1" applyBorder="1" applyAlignment="1">
      <alignment horizontal="center" vertical="top" wrapText="1"/>
    </xf>
    <xf numFmtId="14" fontId="10" fillId="3" borderId="8" xfId="3" applyNumberFormat="1" applyFont="1" applyFill="1" applyBorder="1" applyAlignment="1">
      <alignment horizontal="center" vertical="top" wrapText="1"/>
    </xf>
    <xf numFmtId="14" fontId="10" fillId="3" borderId="9" xfId="3" applyNumberFormat="1" applyFont="1" applyFill="1" applyBorder="1" applyAlignment="1">
      <alignment horizontal="center" vertical="top" wrapText="1"/>
    </xf>
    <xf numFmtId="14" fontId="10" fillId="3" borderId="10" xfId="3" applyNumberFormat="1" applyFont="1" applyFill="1" applyBorder="1" applyAlignment="1">
      <alignment horizontal="center" vertical="top" wrapText="1"/>
    </xf>
    <xf numFmtId="14" fontId="10" fillId="3" borderId="11" xfId="3" applyNumberFormat="1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5FBEA227-AC2D-4C73-A2A2-B88562F6104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Evolucion % Absentismo ACC. y Enf. Prof.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'ACC. LABORAL Y ENF. PROFE.'!$B$4:$C$15</c15:sqref>
                  </c15:fullRef>
                  <c15:levelRef>
                    <c15:sqref>'ACC. LABORAL Y ENF. PROFE.'!$B$4:$B$15</c15:sqref>
                  </c15:levelRef>
                </c:ext>
              </c:extLst>
              <c:f>'ACC. LABORAL Y ENF. PROFE.'!$B$4:$B$15</c:f>
              <c:numCache>
                <c:formatCode>[$-C0A]d\-mmm\-yyyy;@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'ACC. LABORAL Y ENF. PROFE.'!$G$4:$G$15</c:f>
              <c:numCache>
                <c:formatCode>0.00%</c:formatCode>
                <c:ptCount val="12"/>
                <c:pt idx="0">
                  <c:v>6.7283511643680466E-3</c:v>
                </c:pt>
                <c:pt idx="1">
                  <c:v>6.1139585903074419E-3</c:v>
                </c:pt>
                <c:pt idx="2">
                  <c:v>7.4632476949692307E-3</c:v>
                </c:pt>
                <c:pt idx="3">
                  <c:v>4.7816848864991705E-3</c:v>
                </c:pt>
                <c:pt idx="4">
                  <c:v>2.2302453782447841E-3</c:v>
                </c:pt>
                <c:pt idx="5">
                  <c:v>8.3179827007666776E-4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3.2335723597074332E-3</c:v>
                </c:pt>
                <c:pt idx="10">
                  <c:v>5.490856220049448E-3</c:v>
                </c:pt>
                <c:pt idx="11">
                  <c:v>4.7270202044224358E-3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4-4BFE-9B94-1D247890F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090496"/>
        <c:axId val="474092656"/>
      </c:barChart>
      <c:dateAx>
        <c:axId val="474090496"/>
        <c:scaling>
          <c:orientation val="minMax"/>
        </c:scaling>
        <c:delete val="0"/>
        <c:axPos val="b"/>
        <c:numFmt formatCode="[$-C0A]d\-mmm\-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092656"/>
        <c:crosses val="autoZero"/>
        <c:auto val="1"/>
        <c:lblOffset val="100"/>
        <c:baseTimeUnit val="months"/>
      </c:dateAx>
      <c:valAx>
        <c:axId val="47409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09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% Absentismo Enf. Comun o ACC. no Lab.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'ENF. COMUN O ACC NO LAB.'!$B$4:$C$15</c15:sqref>
                  </c15:fullRef>
                  <c15:levelRef>
                    <c15:sqref>'ENF. COMUN O ACC NO LAB.'!$B$4:$B$15</c15:sqref>
                  </c15:levelRef>
                </c:ext>
              </c:extLst>
              <c:f>'ENF. COMUN O ACC NO LAB.'!$B$4:$B$15</c:f>
              <c:numCache>
                <c:formatCode>[$-C0A]d\-mmm\-yyyy;@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'ENF. COMUN O ACC NO LAB.'!$G$4:$G$15</c:f>
              <c:numCache>
                <c:formatCode>0.00%</c:formatCode>
                <c:ptCount val="12"/>
                <c:pt idx="0">
                  <c:v>6.9535610616361682E-2</c:v>
                </c:pt>
                <c:pt idx="1">
                  <c:v>7.3784329696909873E-2</c:v>
                </c:pt>
                <c:pt idx="2">
                  <c:v>6.9276996558420637E-2</c:v>
                </c:pt>
                <c:pt idx="3">
                  <c:v>6.6458106574155407E-2</c:v>
                </c:pt>
                <c:pt idx="4">
                  <c:v>7.3151901968780964E-2</c:v>
                </c:pt>
                <c:pt idx="5">
                  <c:v>7.8149542797362609E-2</c:v>
                </c:pt>
                <c:pt idx="6">
                  <c:v>7.6126498728398384E-2</c:v>
                </c:pt>
                <c:pt idx="7">
                  <c:v>0.10402660653341808</c:v>
                </c:pt>
                <c:pt idx="8">
                  <c:v>6.4629594145161839E-2</c:v>
                </c:pt>
                <c:pt idx="9">
                  <c:v>7.5282519987110247E-2</c:v>
                </c:pt>
                <c:pt idx="10">
                  <c:v>7.365720358966607E-2</c:v>
                </c:pt>
                <c:pt idx="11">
                  <c:v>7.2147162015028563E-2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2-45DB-A30D-3CA1EA9B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8698464"/>
        <c:axId val="698694504"/>
      </c:barChart>
      <c:dateAx>
        <c:axId val="698698464"/>
        <c:scaling>
          <c:orientation val="minMax"/>
        </c:scaling>
        <c:delete val="0"/>
        <c:axPos val="b"/>
        <c:numFmt formatCode="[$-C0A]d\-mmm\-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8694504"/>
        <c:crosses val="autoZero"/>
        <c:auto val="1"/>
        <c:lblOffset val="100"/>
        <c:baseTimeUnit val="months"/>
      </c:dateAx>
      <c:valAx>
        <c:axId val="69869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869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23</xdr:row>
      <xdr:rowOff>14287</xdr:rowOff>
    </xdr:from>
    <xdr:to>
      <xdr:col>6</xdr:col>
      <xdr:colOff>400050</xdr:colOff>
      <xdr:row>37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95B0C0-AE3A-3174-7326-B0D4E6E8A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376237</xdr:colOff>
      <xdr:row>20</xdr:row>
      <xdr:rowOff>119062</xdr:rowOff>
    </xdr:from>
    <xdr:to>
      <xdr:col>6</xdr:col>
      <xdr:colOff>376237</xdr:colOff>
      <xdr:row>35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879C89-8D04-7FBE-2144-D2B6D49DD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50B-8B90-4F06-BD8B-CF71A449180A}">
  <sheetPr>
    <pageSetUpPr fitToPage="1"/>
  </sheetPr>
  <dimension ref="A1:G20"/>
  <sheetViews>
    <sheetView showGridLines="0" tabSelected="1" workbookViewId="0">
      <selection activeCell="L20" sqref="L20"/>
    </sheetView>
  </sheetViews>
  <sheetFormatPr baseColWidth="10" defaultRowHeight="15" x14ac:dyDescent="0.25"/>
  <cols>
    <col min="1" max="1" width="23.140625" bestFit="1" customWidth="1"/>
  </cols>
  <sheetData>
    <row r="1" spans="1:7" ht="24.75" customHeight="1" x14ac:dyDescent="0.25">
      <c r="A1" s="43" t="s">
        <v>41</v>
      </c>
      <c r="B1" s="43"/>
      <c r="C1" s="43"/>
      <c r="D1" s="43"/>
      <c r="E1" s="43"/>
      <c r="F1" s="43"/>
      <c r="G1" s="43"/>
    </row>
    <row r="2" spans="1:7" ht="141.75" x14ac:dyDescent="0.25">
      <c r="A2" s="20" t="s">
        <v>26</v>
      </c>
      <c r="B2" s="20" t="s">
        <v>27</v>
      </c>
      <c r="C2" s="20" t="s">
        <v>28</v>
      </c>
      <c r="D2" s="21" t="s">
        <v>29</v>
      </c>
      <c r="E2" s="21" t="s">
        <v>31</v>
      </c>
      <c r="F2" s="21" t="s">
        <v>35</v>
      </c>
      <c r="G2" s="21" t="s">
        <v>36</v>
      </c>
    </row>
    <row r="4" spans="1:7" x14ac:dyDescent="0.25">
      <c r="A4" s="1" t="s">
        <v>0</v>
      </c>
      <c r="B4" s="25">
        <v>45658</v>
      </c>
      <c r="C4" s="25">
        <v>45688</v>
      </c>
      <c r="D4" s="26">
        <v>60832.14</v>
      </c>
      <c r="E4" s="5">
        <v>409.3</v>
      </c>
      <c r="F4" s="6">
        <v>38</v>
      </c>
      <c r="G4" s="7">
        <f>E4/D4</f>
        <v>6.7283511643680466E-3</v>
      </c>
    </row>
    <row r="5" spans="1:7" x14ac:dyDescent="0.25">
      <c r="A5" s="1" t="s">
        <v>0</v>
      </c>
      <c r="B5" s="25">
        <v>45689</v>
      </c>
      <c r="C5" s="25">
        <v>45716</v>
      </c>
      <c r="D5" s="26">
        <v>66454.490000000005</v>
      </c>
      <c r="E5" s="5">
        <v>406.3</v>
      </c>
      <c r="F5" s="6">
        <v>35</v>
      </c>
      <c r="G5" s="7">
        <f t="shared" ref="G5:G15" si="0">E5/D5</f>
        <v>6.1139585903074419E-3</v>
      </c>
    </row>
    <row r="6" spans="1:7" x14ac:dyDescent="0.25">
      <c r="A6" s="1" t="s">
        <v>0</v>
      </c>
      <c r="B6" s="25">
        <v>45717</v>
      </c>
      <c r="C6" s="25">
        <v>45747</v>
      </c>
      <c r="D6" s="26">
        <v>66231.22</v>
      </c>
      <c r="E6" s="5">
        <v>494.3</v>
      </c>
      <c r="F6" s="6">
        <v>63</v>
      </c>
      <c r="G6" s="7">
        <f t="shared" si="0"/>
        <v>7.4632476949692307E-3</v>
      </c>
    </row>
    <row r="7" spans="1:7" x14ac:dyDescent="0.25">
      <c r="A7" s="1" t="s">
        <v>0</v>
      </c>
      <c r="B7" s="25">
        <v>45748</v>
      </c>
      <c r="C7" s="32">
        <v>45777</v>
      </c>
      <c r="D7" s="26">
        <v>64266.05</v>
      </c>
      <c r="E7" s="5">
        <v>307.3</v>
      </c>
      <c r="F7" s="6">
        <v>39</v>
      </c>
      <c r="G7" s="7">
        <f t="shared" si="0"/>
        <v>4.7816848864991705E-3</v>
      </c>
    </row>
    <row r="8" spans="1:7" x14ac:dyDescent="0.25">
      <c r="A8" s="1" t="s">
        <v>0</v>
      </c>
      <c r="B8" s="25">
        <v>45778</v>
      </c>
      <c r="C8" s="32">
        <v>45808</v>
      </c>
      <c r="D8" s="26">
        <v>68288.45</v>
      </c>
      <c r="E8" s="5">
        <v>152.30000000000001</v>
      </c>
      <c r="F8" s="6">
        <v>20</v>
      </c>
      <c r="G8" s="7">
        <f t="shared" si="0"/>
        <v>2.2302453782447841E-3</v>
      </c>
    </row>
    <row r="9" spans="1:7" x14ac:dyDescent="0.25">
      <c r="A9" s="1" t="s">
        <v>0</v>
      </c>
      <c r="B9" s="25">
        <v>45809</v>
      </c>
      <c r="C9" s="32">
        <v>45838</v>
      </c>
      <c r="D9" s="26">
        <v>66338.2</v>
      </c>
      <c r="E9" s="5">
        <v>55.18</v>
      </c>
      <c r="F9" s="6">
        <v>7</v>
      </c>
      <c r="G9" s="7">
        <f t="shared" si="0"/>
        <v>8.3179827007666776E-4</v>
      </c>
    </row>
    <row r="10" spans="1:7" x14ac:dyDescent="0.25">
      <c r="A10" s="1" t="s">
        <v>0</v>
      </c>
      <c r="B10" s="25">
        <v>45839</v>
      </c>
      <c r="C10" s="32">
        <v>45869</v>
      </c>
      <c r="D10" s="26">
        <v>64859.15</v>
      </c>
      <c r="E10" s="5"/>
      <c r="F10" s="6"/>
      <c r="G10" s="7">
        <f t="shared" si="0"/>
        <v>0</v>
      </c>
    </row>
    <row r="11" spans="1:7" x14ac:dyDescent="0.25">
      <c r="A11" s="1" t="s">
        <v>0</v>
      </c>
      <c r="B11" s="33">
        <v>45870</v>
      </c>
      <c r="C11" s="32">
        <v>45900</v>
      </c>
      <c r="D11" s="26">
        <v>49401.4</v>
      </c>
      <c r="E11" s="5"/>
      <c r="F11" s="6"/>
      <c r="G11" s="7">
        <f t="shared" si="0"/>
        <v>0</v>
      </c>
    </row>
    <row r="12" spans="1:7" x14ac:dyDescent="0.25">
      <c r="A12" s="1" t="s">
        <v>0</v>
      </c>
      <c r="B12" s="33">
        <v>45901</v>
      </c>
      <c r="C12" s="32">
        <v>45930</v>
      </c>
      <c r="D12" s="26">
        <v>67322.100000000006</v>
      </c>
      <c r="E12" s="5"/>
      <c r="F12" s="6"/>
      <c r="G12" s="7">
        <f t="shared" si="0"/>
        <v>0</v>
      </c>
    </row>
    <row r="13" spans="1:7" x14ac:dyDescent="0.25">
      <c r="A13" s="1" t="s">
        <v>0</v>
      </c>
      <c r="B13" s="33">
        <v>45931</v>
      </c>
      <c r="C13" s="32">
        <v>45961</v>
      </c>
      <c r="D13" s="26">
        <v>71840.05</v>
      </c>
      <c r="E13" s="41">
        <v>232.3</v>
      </c>
      <c r="F13" s="6">
        <v>31</v>
      </c>
      <c r="G13" s="7">
        <f t="shared" si="0"/>
        <v>3.2335723597074332E-3</v>
      </c>
    </row>
    <row r="14" spans="1:7" x14ac:dyDescent="0.25">
      <c r="A14" s="1" t="s">
        <v>0</v>
      </c>
      <c r="B14" s="33">
        <v>45962</v>
      </c>
      <c r="C14" s="32">
        <v>45991</v>
      </c>
      <c r="D14" s="26">
        <v>66474.149999999994</v>
      </c>
      <c r="E14" s="5">
        <v>365</v>
      </c>
      <c r="F14" s="6">
        <v>51</v>
      </c>
      <c r="G14" s="7">
        <f t="shared" si="0"/>
        <v>5.490856220049448E-3</v>
      </c>
    </row>
    <row r="15" spans="1:7" x14ac:dyDescent="0.25">
      <c r="A15" s="1" t="s">
        <v>0</v>
      </c>
      <c r="B15" s="25">
        <v>45992</v>
      </c>
      <c r="C15" s="32">
        <v>46022</v>
      </c>
      <c r="D15" s="26">
        <v>57816.55</v>
      </c>
      <c r="E15" s="5">
        <v>273.3</v>
      </c>
      <c r="F15" s="12">
        <v>39</v>
      </c>
      <c r="G15" s="7">
        <f t="shared" si="0"/>
        <v>4.7270202044224358E-3</v>
      </c>
    </row>
    <row r="16" spans="1:7" x14ac:dyDescent="0.25">
      <c r="C16" s="22" t="s">
        <v>40</v>
      </c>
      <c r="D16" s="19">
        <f>SUM(D4:D15)</f>
        <v>770123.95000000019</v>
      </c>
      <c r="E16" s="19">
        <f>SUM(E4:E15)</f>
        <v>2695.28</v>
      </c>
      <c r="F16" s="19"/>
      <c r="G16" s="23">
        <f>E16/D16</f>
        <v>3.4998002594257712E-3</v>
      </c>
    </row>
    <row r="19" spans="1:7" ht="15.75" customHeight="1" x14ac:dyDescent="0.25">
      <c r="A19" s="44" t="s">
        <v>45</v>
      </c>
      <c r="B19" s="44"/>
      <c r="C19" s="44"/>
      <c r="D19" s="44"/>
      <c r="E19" s="44"/>
      <c r="F19" s="44"/>
      <c r="G19" s="44"/>
    </row>
    <row r="20" spans="1:7" x14ac:dyDescent="0.25">
      <c r="A20" s="45"/>
      <c r="B20" s="45"/>
      <c r="C20" s="45"/>
      <c r="D20" s="45"/>
      <c r="E20" s="45"/>
      <c r="F20" s="45"/>
      <c r="G20" s="45"/>
    </row>
  </sheetData>
  <mergeCells count="2">
    <mergeCell ref="A1:G1"/>
    <mergeCell ref="A19:G20"/>
  </mergeCells>
  <pageMargins left="0.7" right="0.7" top="0.75" bottom="0.75" header="0.3" footer="0.3"/>
  <pageSetup paperSize="9"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9CD3-5073-41C8-B674-99A3909CBBBE}">
  <sheetPr>
    <pageSetUpPr fitToPage="1"/>
  </sheetPr>
  <dimension ref="A1:G19"/>
  <sheetViews>
    <sheetView showGridLines="0" workbookViewId="0">
      <selection activeCell="H21" sqref="H21"/>
    </sheetView>
  </sheetViews>
  <sheetFormatPr baseColWidth="10" defaultRowHeight="15" x14ac:dyDescent="0.25"/>
  <cols>
    <col min="1" max="1" width="23.140625" bestFit="1" customWidth="1"/>
  </cols>
  <sheetData>
    <row r="1" spans="1:7" ht="25.5" customHeight="1" x14ac:dyDescent="0.25">
      <c r="A1" s="52" t="s">
        <v>42</v>
      </c>
      <c r="B1" s="52"/>
      <c r="C1" s="52"/>
      <c r="D1" s="52"/>
      <c r="E1" s="52"/>
      <c r="F1" s="52"/>
      <c r="G1" s="53"/>
    </row>
    <row r="2" spans="1:7" ht="129.75" x14ac:dyDescent="0.25">
      <c r="A2" s="20" t="s">
        <v>26</v>
      </c>
      <c r="B2" s="20" t="s">
        <v>27</v>
      </c>
      <c r="C2" s="20" t="s">
        <v>28</v>
      </c>
      <c r="D2" s="21" t="s">
        <v>29</v>
      </c>
      <c r="E2" s="21" t="s">
        <v>30</v>
      </c>
      <c r="F2" s="21" t="s">
        <v>34</v>
      </c>
      <c r="G2" s="21" t="s">
        <v>36</v>
      </c>
    </row>
    <row r="4" spans="1:7" x14ac:dyDescent="0.25">
      <c r="A4" s="1" t="s">
        <v>0</v>
      </c>
      <c r="B4" s="25">
        <v>45658</v>
      </c>
      <c r="C4" s="25">
        <v>45688</v>
      </c>
      <c r="D4" s="26">
        <v>60832.14</v>
      </c>
      <c r="E4" s="5">
        <v>4230</v>
      </c>
      <c r="F4" s="6">
        <v>551</v>
      </c>
      <c r="G4" s="7">
        <f>E4/D4</f>
        <v>6.9535610616361682E-2</v>
      </c>
    </row>
    <row r="5" spans="1:7" x14ac:dyDescent="0.25">
      <c r="A5" s="1" t="s">
        <v>0</v>
      </c>
      <c r="B5" s="25">
        <v>45689</v>
      </c>
      <c r="C5" s="25">
        <v>45716</v>
      </c>
      <c r="D5" s="26">
        <v>66454.490000000005</v>
      </c>
      <c r="E5" s="5">
        <v>4903.3</v>
      </c>
      <c r="F5" s="6">
        <v>638</v>
      </c>
      <c r="G5" s="7">
        <f t="shared" ref="G5:G15" si="0">E5/D5</f>
        <v>7.3784329696909873E-2</v>
      </c>
    </row>
    <row r="6" spans="1:7" x14ac:dyDescent="0.25">
      <c r="A6" s="1" t="s">
        <v>0</v>
      </c>
      <c r="B6" s="25">
        <v>45717</v>
      </c>
      <c r="C6" s="25">
        <v>45747</v>
      </c>
      <c r="D6" s="26">
        <v>66231.22</v>
      </c>
      <c r="E6" s="5">
        <v>4588.3</v>
      </c>
      <c r="F6" s="6">
        <v>598</v>
      </c>
      <c r="G6" s="7">
        <f t="shared" si="0"/>
        <v>6.9276996558420637E-2</v>
      </c>
    </row>
    <row r="7" spans="1:7" x14ac:dyDescent="0.25">
      <c r="A7" s="1" t="s">
        <v>0</v>
      </c>
      <c r="B7" s="25">
        <v>45748</v>
      </c>
      <c r="C7" s="32">
        <v>45777</v>
      </c>
      <c r="D7" s="26">
        <v>64266.05</v>
      </c>
      <c r="E7" s="5">
        <v>4271</v>
      </c>
      <c r="F7" s="6">
        <v>554</v>
      </c>
      <c r="G7" s="7">
        <f t="shared" si="0"/>
        <v>6.6458106574155407E-2</v>
      </c>
    </row>
    <row r="8" spans="1:7" x14ac:dyDescent="0.25">
      <c r="A8" s="1" t="s">
        <v>0</v>
      </c>
      <c r="B8" s="25">
        <v>45778</v>
      </c>
      <c r="C8" s="32">
        <v>45808</v>
      </c>
      <c r="D8" s="26">
        <v>68288.45</v>
      </c>
      <c r="E8" s="5">
        <v>4995.43</v>
      </c>
      <c r="F8" s="6">
        <v>647</v>
      </c>
      <c r="G8" s="7">
        <f t="shared" si="0"/>
        <v>7.3151901968780964E-2</v>
      </c>
    </row>
    <row r="9" spans="1:7" x14ac:dyDescent="0.25">
      <c r="A9" s="1" t="s">
        <v>0</v>
      </c>
      <c r="B9" s="25">
        <v>45809</v>
      </c>
      <c r="C9" s="32">
        <v>45838</v>
      </c>
      <c r="D9" s="26">
        <v>66338.2</v>
      </c>
      <c r="E9" s="5">
        <v>5184.3</v>
      </c>
      <c r="F9" s="6">
        <v>670</v>
      </c>
      <c r="G9" s="7">
        <f t="shared" si="0"/>
        <v>7.8149542797362609E-2</v>
      </c>
    </row>
    <row r="10" spans="1:7" x14ac:dyDescent="0.25">
      <c r="A10" s="1" t="s">
        <v>0</v>
      </c>
      <c r="B10" s="25">
        <v>45839</v>
      </c>
      <c r="C10" s="32">
        <v>45869</v>
      </c>
      <c r="D10" s="26">
        <v>64859.15</v>
      </c>
      <c r="E10" s="5">
        <v>4937.5</v>
      </c>
      <c r="F10" s="6">
        <v>641</v>
      </c>
      <c r="G10" s="7">
        <f t="shared" si="0"/>
        <v>7.6126498728398384E-2</v>
      </c>
    </row>
    <row r="11" spans="1:7" x14ac:dyDescent="0.25">
      <c r="A11" s="1" t="s">
        <v>0</v>
      </c>
      <c r="B11" s="33">
        <v>45870</v>
      </c>
      <c r="C11" s="32">
        <v>45900</v>
      </c>
      <c r="D11" s="26">
        <v>49401.4</v>
      </c>
      <c r="E11" s="5">
        <v>5139.0600000000004</v>
      </c>
      <c r="F11" s="6">
        <v>666</v>
      </c>
      <c r="G11" s="7">
        <f t="shared" si="0"/>
        <v>0.10402660653341808</v>
      </c>
    </row>
    <row r="12" spans="1:7" x14ac:dyDescent="0.25">
      <c r="A12" s="1" t="s">
        <v>0</v>
      </c>
      <c r="B12" s="33">
        <v>45901</v>
      </c>
      <c r="C12" s="32">
        <v>45930</v>
      </c>
      <c r="D12" s="26">
        <v>67322.100000000006</v>
      </c>
      <c r="E12" s="5">
        <v>4351</v>
      </c>
      <c r="F12" s="6">
        <v>571</v>
      </c>
      <c r="G12" s="7">
        <f t="shared" si="0"/>
        <v>6.4629594145161839E-2</v>
      </c>
    </row>
    <row r="13" spans="1:7" x14ac:dyDescent="0.25">
      <c r="A13" s="1" t="s">
        <v>0</v>
      </c>
      <c r="B13" s="33">
        <v>45931</v>
      </c>
      <c r="C13" s="32">
        <v>45961</v>
      </c>
      <c r="D13" s="26">
        <v>71840.05</v>
      </c>
      <c r="E13" s="5">
        <v>5408.3</v>
      </c>
      <c r="F13" s="6">
        <v>697</v>
      </c>
      <c r="G13" s="7">
        <f t="shared" si="0"/>
        <v>7.5282519987110247E-2</v>
      </c>
    </row>
    <row r="14" spans="1:7" x14ac:dyDescent="0.25">
      <c r="A14" s="1" t="s">
        <v>0</v>
      </c>
      <c r="B14" s="33">
        <v>45962</v>
      </c>
      <c r="C14" s="32">
        <v>45991</v>
      </c>
      <c r="D14" s="26">
        <v>66474.149999999994</v>
      </c>
      <c r="E14" s="5">
        <v>4896.3</v>
      </c>
      <c r="F14" s="6">
        <v>632</v>
      </c>
      <c r="G14" s="7">
        <f t="shared" si="0"/>
        <v>7.365720358966607E-2</v>
      </c>
    </row>
    <row r="15" spans="1:7" x14ac:dyDescent="0.25">
      <c r="A15" s="1" t="s">
        <v>0</v>
      </c>
      <c r="B15" s="25">
        <v>45992</v>
      </c>
      <c r="C15" s="32">
        <v>46022</v>
      </c>
      <c r="D15" s="26">
        <v>57816.55</v>
      </c>
      <c r="E15" s="5">
        <v>4171.3</v>
      </c>
      <c r="F15" s="12">
        <v>539</v>
      </c>
      <c r="G15" s="7">
        <f t="shared" si="0"/>
        <v>7.2147162015028563E-2</v>
      </c>
    </row>
    <row r="16" spans="1:7" x14ac:dyDescent="0.25">
      <c r="C16" s="22" t="s">
        <v>40</v>
      </c>
      <c r="D16" s="19">
        <f>SUM(D4:D15)</f>
        <v>770123.95000000019</v>
      </c>
      <c r="E16" s="19">
        <f>SUM(E4:E15)</f>
        <v>57075.790000000008</v>
      </c>
      <c r="F16" s="19">
        <f>SUM(F4:F15)</f>
        <v>7404</v>
      </c>
      <c r="G16" s="23">
        <f>E16/D16</f>
        <v>7.411247241434317E-2</v>
      </c>
    </row>
    <row r="18" spans="1:7" x14ac:dyDescent="0.25">
      <c r="A18" s="46" t="s">
        <v>46</v>
      </c>
      <c r="B18" s="47"/>
      <c r="C18" s="47"/>
      <c r="D18" s="47"/>
      <c r="E18" s="47"/>
      <c r="F18" s="47"/>
      <c r="G18" s="48"/>
    </row>
    <row r="19" spans="1:7" x14ac:dyDescent="0.25">
      <c r="A19" s="49"/>
      <c r="B19" s="50"/>
      <c r="C19" s="50"/>
      <c r="D19" s="50"/>
      <c r="E19" s="50"/>
      <c r="F19" s="50"/>
      <c r="G19" s="51"/>
    </row>
  </sheetData>
  <mergeCells count="2">
    <mergeCell ref="A18:G19"/>
    <mergeCell ref="A1:G1"/>
  </mergeCell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C9857-44CB-49FE-9B5F-6765E943AE78}">
  <dimension ref="A1:N55"/>
  <sheetViews>
    <sheetView workbookViewId="0">
      <pane ySplit="1" topLeftCell="A34" activePane="bottomLeft" state="frozen"/>
      <selection pane="bottomLeft" activeCell="K57" sqref="K57"/>
    </sheetView>
  </sheetViews>
  <sheetFormatPr baseColWidth="10" defaultRowHeight="15" x14ac:dyDescent="0.25"/>
  <cols>
    <col min="1" max="1" width="23.140625" bestFit="1" customWidth="1"/>
    <col min="12" max="12" width="14.85546875" customWidth="1"/>
    <col min="13" max="13" width="15.85546875" customWidth="1"/>
  </cols>
  <sheetData>
    <row r="1" spans="1:14" ht="147" x14ac:dyDescent="0.25">
      <c r="A1" s="20" t="s">
        <v>26</v>
      </c>
      <c r="B1" s="20" t="s">
        <v>27</v>
      </c>
      <c r="C1" s="20" t="s">
        <v>28</v>
      </c>
      <c r="D1" s="21" t="s">
        <v>29</v>
      </c>
      <c r="E1" s="21" t="s">
        <v>30</v>
      </c>
      <c r="F1" s="21" t="s">
        <v>31</v>
      </c>
      <c r="G1" s="21" t="s">
        <v>32</v>
      </c>
      <c r="H1" s="21" t="s">
        <v>33</v>
      </c>
      <c r="I1" s="21" t="s">
        <v>34</v>
      </c>
      <c r="J1" s="21" t="s">
        <v>35</v>
      </c>
      <c r="K1" s="21" t="s">
        <v>36</v>
      </c>
      <c r="L1" s="21" t="s">
        <v>37</v>
      </c>
      <c r="M1" s="21" t="s">
        <v>38</v>
      </c>
      <c r="N1" s="21" t="s">
        <v>39</v>
      </c>
    </row>
    <row r="3" spans="1:14" x14ac:dyDescent="0.25">
      <c r="A3" s="1" t="s">
        <v>0</v>
      </c>
      <c r="B3" s="2" t="s">
        <v>1</v>
      </c>
      <c r="C3" s="3" t="s">
        <v>2</v>
      </c>
      <c r="D3" s="4">
        <v>55680.19</v>
      </c>
      <c r="E3" s="5">
        <v>2568.3000000000002</v>
      </c>
      <c r="F3" s="5">
        <v>4159.4799999999996</v>
      </c>
      <c r="G3" s="5">
        <v>6728.18</v>
      </c>
      <c r="H3" s="6">
        <v>37</v>
      </c>
      <c r="I3" s="6">
        <v>334</v>
      </c>
      <c r="J3" s="6">
        <v>537</v>
      </c>
      <c r="K3" s="7">
        <f t="shared" ref="K3:K10" si="0">+G3/D3</f>
        <v>0.12083615375594085</v>
      </c>
      <c r="L3" s="8">
        <f t="shared" ref="L3:L11" si="1">+D3+L2</f>
        <v>55680.19</v>
      </c>
      <c r="M3" s="8">
        <f t="shared" ref="M3:M11" si="2">+M2+G3</f>
        <v>6728.18</v>
      </c>
      <c r="N3" s="9">
        <f>+M3/L3</f>
        <v>0.12083615375594085</v>
      </c>
    </row>
    <row r="4" spans="1:14" x14ac:dyDescent="0.25">
      <c r="A4" s="1" t="s">
        <v>0</v>
      </c>
      <c r="B4" s="2" t="s">
        <v>3</v>
      </c>
      <c r="C4" s="3" t="s">
        <v>4</v>
      </c>
      <c r="D4" s="4">
        <v>59958.52</v>
      </c>
      <c r="E4" s="5">
        <v>2226</v>
      </c>
      <c r="F4" s="5">
        <v>1869.12</v>
      </c>
      <c r="G4" s="5">
        <v>4095.12</v>
      </c>
      <c r="H4" s="6">
        <v>52</v>
      </c>
      <c r="I4" s="6">
        <v>289</v>
      </c>
      <c r="J4" s="6">
        <v>244</v>
      </c>
      <c r="K4" s="7">
        <f t="shared" si="0"/>
        <v>6.8299217525716119E-2</v>
      </c>
      <c r="L4" s="8">
        <f t="shared" si="1"/>
        <v>115638.70999999999</v>
      </c>
      <c r="M4" s="8">
        <f t="shared" si="2"/>
        <v>10823.3</v>
      </c>
      <c r="N4" s="9">
        <f t="shared" ref="N4:N11" si="3">+M4/L4</f>
        <v>9.359582098416698E-2</v>
      </c>
    </row>
    <row r="5" spans="1:14" x14ac:dyDescent="0.25">
      <c r="A5" s="1" t="s">
        <v>0</v>
      </c>
      <c r="B5" s="2" t="s">
        <v>5</v>
      </c>
      <c r="C5" s="3" t="s">
        <v>6</v>
      </c>
      <c r="D5" s="4">
        <v>66458.399999999994</v>
      </c>
      <c r="E5" s="5">
        <v>2971.39</v>
      </c>
      <c r="F5" s="5">
        <v>618.49</v>
      </c>
      <c r="G5" s="5">
        <v>3950.28</v>
      </c>
      <c r="H5" s="6">
        <v>58</v>
      </c>
      <c r="I5" s="6">
        <v>387</v>
      </c>
      <c r="J5" s="6">
        <v>78</v>
      </c>
      <c r="K5" s="7">
        <f t="shared" si="0"/>
        <v>5.9439890217038036E-2</v>
      </c>
      <c r="L5" s="8">
        <f t="shared" si="1"/>
        <v>182097.11</v>
      </c>
      <c r="M5" s="8">
        <f t="shared" si="2"/>
        <v>14773.58</v>
      </c>
      <c r="N5" s="9">
        <f t="shared" si="3"/>
        <v>8.1130227712015862E-2</v>
      </c>
    </row>
    <row r="6" spans="1:14" x14ac:dyDescent="0.25">
      <c r="A6" s="1" t="s">
        <v>0</v>
      </c>
      <c r="B6" s="2" t="s">
        <v>7</v>
      </c>
      <c r="C6" s="3" t="s">
        <v>8</v>
      </c>
      <c r="D6" s="4">
        <v>53783.06</v>
      </c>
      <c r="E6" s="5">
        <v>2461.56</v>
      </c>
      <c r="F6" s="5">
        <v>531</v>
      </c>
      <c r="G6" s="5">
        <v>2992.56</v>
      </c>
      <c r="H6" s="6">
        <v>48</v>
      </c>
      <c r="I6" s="6">
        <v>323</v>
      </c>
      <c r="J6" s="6">
        <v>66</v>
      </c>
      <c r="K6" s="7">
        <f t="shared" si="0"/>
        <v>5.5641311595137952E-2</v>
      </c>
      <c r="L6" s="8">
        <f t="shared" si="1"/>
        <v>235880.16999999998</v>
      </c>
      <c r="M6" s="8">
        <f t="shared" si="2"/>
        <v>17766.14</v>
      </c>
      <c r="N6" s="9">
        <f t="shared" si="3"/>
        <v>7.5318497523551894E-2</v>
      </c>
    </row>
    <row r="7" spans="1:14" x14ac:dyDescent="0.25">
      <c r="A7" s="1" t="s">
        <v>0</v>
      </c>
      <c r="B7" s="2" t="s">
        <v>9</v>
      </c>
      <c r="C7" s="3" t="s">
        <v>10</v>
      </c>
      <c r="D7" s="4">
        <v>66437.399999999994</v>
      </c>
      <c r="E7" s="5">
        <v>4044</v>
      </c>
      <c r="F7" s="5">
        <v>565</v>
      </c>
      <c r="G7" s="5">
        <v>4609</v>
      </c>
      <c r="H7" s="6">
        <v>54</v>
      </c>
      <c r="I7" s="6">
        <v>528</v>
      </c>
      <c r="J7" s="6">
        <v>73</v>
      </c>
      <c r="K7" s="7">
        <f t="shared" si="0"/>
        <v>6.9373575726924902E-2</v>
      </c>
      <c r="L7" s="8">
        <f t="shared" si="1"/>
        <v>302317.56999999995</v>
      </c>
      <c r="M7" s="8">
        <f t="shared" si="2"/>
        <v>22375.14</v>
      </c>
      <c r="N7" s="9">
        <f t="shared" si="3"/>
        <v>7.4012039723658815E-2</v>
      </c>
    </row>
    <row r="8" spans="1:14" x14ac:dyDescent="0.25">
      <c r="A8" s="1" t="s">
        <v>0</v>
      </c>
      <c r="B8" s="2" t="s">
        <v>11</v>
      </c>
      <c r="C8" s="3" t="s">
        <v>12</v>
      </c>
      <c r="D8" s="4">
        <v>62481</v>
      </c>
      <c r="E8" s="5">
        <v>4103.3</v>
      </c>
      <c r="F8" s="5">
        <v>799</v>
      </c>
      <c r="G8" s="5">
        <v>4902.3</v>
      </c>
      <c r="H8" s="6">
        <v>56</v>
      </c>
      <c r="I8" s="6">
        <v>537</v>
      </c>
      <c r="J8" s="6">
        <v>101</v>
      </c>
      <c r="K8" s="7">
        <f t="shared" si="0"/>
        <v>7.8460652038219628E-2</v>
      </c>
      <c r="L8" s="8">
        <f t="shared" si="1"/>
        <v>364798.56999999995</v>
      </c>
      <c r="M8" s="8">
        <f t="shared" si="2"/>
        <v>27277.439999999999</v>
      </c>
      <c r="N8" s="9">
        <f t="shared" si="3"/>
        <v>7.4773977321237861E-2</v>
      </c>
    </row>
    <row r="9" spans="1:14" x14ac:dyDescent="0.25">
      <c r="A9" s="1" t="s">
        <v>0</v>
      </c>
      <c r="B9" s="2" t="s">
        <v>13</v>
      </c>
      <c r="C9" s="3" t="s">
        <v>14</v>
      </c>
      <c r="D9" s="4">
        <v>57723.37</v>
      </c>
      <c r="E9" s="5">
        <v>3432</v>
      </c>
      <c r="F9" s="5">
        <v>940</v>
      </c>
      <c r="G9" s="5">
        <v>4372</v>
      </c>
      <c r="H9" s="6">
        <v>41</v>
      </c>
      <c r="I9" s="6">
        <v>450</v>
      </c>
      <c r="J9" s="6">
        <v>119</v>
      </c>
      <c r="K9" s="7">
        <f t="shared" si="0"/>
        <v>7.574055360939598E-2</v>
      </c>
      <c r="L9" s="8">
        <f t="shared" si="1"/>
        <v>422521.93999999994</v>
      </c>
      <c r="M9" s="8">
        <f t="shared" si="2"/>
        <v>31649.439999999999</v>
      </c>
      <c r="N9" s="9">
        <f t="shared" si="3"/>
        <v>7.490602736511151E-2</v>
      </c>
    </row>
    <row r="10" spans="1:14" x14ac:dyDescent="0.25">
      <c r="A10" s="1" t="s">
        <v>0</v>
      </c>
      <c r="B10" s="10" t="s">
        <v>15</v>
      </c>
      <c r="C10" s="11" t="s">
        <v>16</v>
      </c>
      <c r="D10" s="4">
        <v>45025.33</v>
      </c>
      <c r="E10" s="5">
        <v>2628</v>
      </c>
      <c r="F10" s="5">
        <v>384.33</v>
      </c>
      <c r="G10" s="5">
        <v>3012.33</v>
      </c>
      <c r="H10" s="6">
        <v>17</v>
      </c>
      <c r="I10" s="6">
        <v>347</v>
      </c>
      <c r="J10" s="6">
        <v>48</v>
      </c>
      <c r="K10" s="7">
        <f t="shared" si="0"/>
        <v>6.6903007706995143E-2</v>
      </c>
      <c r="L10" s="8">
        <f t="shared" si="1"/>
        <v>467547.26999999996</v>
      </c>
      <c r="M10" s="8">
        <f t="shared" si="2"/>
        <v>34661.769999999997</v>
      </c>
      <c r="N10" s="9">
        <f t="shared" si="3"/>
        <v>7.4135327535972989E-2</v>
      </c>
    </row>
    <row r="11" spans="1:14" x14ac:dyDescent="0.25">
      <c r="A11" s="1" t="s">
        <v>0</v>
      </c>
      <c r="B11" s="2" t="s">
        <v>17</v>
      </c>
      <c r="C11" s="11" t="s">
        <v>18</v>
      </c>
      <c r="D11" s="4">
        <v>59584.81</v>
      </c>
      <c r="E11" s="5">
        <v>2779</v>
      </c>
      <c r="F11" s="5">
        <v>350.5</v>
      </c>
      <c r="G11" s="5">
        <v>3129.5</v>
      </c>
      <c r="H11" s="6">
        <v>31</v>
      </c>
      <c r="I11" s="6">
        <v>366</v>
      </c>
      <c r="J11" s="6">
        <v>44</v>
      </c>
      <c r="K11" s="7">
        <f>+G11/D11</f>
        <v>5.2521775264534706E-2</v>
      </c>
      <c r="L11" s="8">
        <f t="shared" si="1"/>
        <v>527132.07999999996</v>
      </c>
      <c r="M11" s="8">
        <f t="shared" si="2"/>
        <v>37791.269999999997</v>
      </c>
      <c r="N11" s="9">
        <f t="shared" si="3"/>
        <v>7.1692221805206777E-2</v>
      </c>
    </row>
    <row r="12" spans="1:14" x14ac:dyDescent="0.25">
      <c r="A12" s="1" t="s">
        <v>0</v>
      </c>
      <c r="B12" s="10" t="s">
        <v>19</v>
      </c>
      <c r="C12" s="11" t="s">
        <v>20</v>
      </c>
      <c r="D12" s="4">
        <v>58584.160000000003</v>
      </c>
      <c r="E12" s="5">
        <v>3149.5</v>
      </c>
      <c r="F12" s="5">
        <v>506</v>
      </c>
      <c r="G12" s="5">
        <v>3655.5</v>
      </c>
      <c r="H12" s="6">
        <v>46</v>
      </c>
      <c r="I12" s="6">
        <v>413</v>
      </c>
      <c r="J12" s="6">
        <v>65</v>
      </c>
      <c r="K12" s="7">
        <f>+G12/D12</f>
        <v>6.2397412542912617E-2</v>
      </c>
      <c r="L12" s="8">
        <f>+D12+L11</f>
        <v>585716.24</v>
      </c>
      <c r="M12" s="8">
        <f>+M11+G12</f>
        <v>41446.769999999997</v>
      </c>
      <c r="N12" s="9">
        <f>+M12/L12</f>
        <v>7.0762541943518581E-2</v>
      </c>
    </row>
    <row r="13" spans="1:14" x14ac:dyDescent="0.25">
      <c r="A13" s="1" t="s">
        <v>0</v>
      </c>
      <c r="B13" s="2" t="s">
        <v>21</v>
      </c>
      <c r="C13" s="11" t="s">
        <v>22</v>
      </c>
      <c r="D13" s="4">
        <v>62495.16</v>
      </c>
      <c r="E13" s="5">
        <v>3371</v>
      </c>
      <c r="F13" s="5">
        <v>400.31</v>
      </c>
      <c r="G13" s="5">
        <v>3771.31</v>
      </c>
      <c r="H13" s="6">
        <v>45</v>
      </c>
      <c r="I13" s="6">
        <v>435</v>
      </c>
      <c r="J13" s="6">
        <v>51</v>
      </c>
      <c r="K13" s="7">
        <f>+G13/D13</f>
        <v>6.0345633165832357E-2</v>
      </c>
      <c r="L13" s="8">
        <f>+D13+L12</f>
        <v>648211.4</v>
      </c>
      <c r="M13" s="8">
        <f>+M12+G13</f>
        <v>45218.079999999994</v>
      </c>
      <c r="N13" s="9">
        <f>+M13/L13</f>
        <v>6.9758230108264055E-2</v>
      </c>
    </row>
    <row r="14" spans="1:14" ht="15.75" thickBot="1" x14ac:dyDescent="0.3">
      <c r="A14" s="1" t="s">
        <v>0</v>
      </c>
      <c r="B14" s="2" t="s">
        <v>23</v>
      </c>
      <c r="C14" s="11" t="s">
        <v>24</v>
      </c>
      <c r="D14" s="4">
        <v>51656.49</v>
      </c>
      <c r="E14" s="5">
        <v>3232</v>
      </c>
      <c r="F14" s="5">
        <v>327.66000000000003</v>
      </c>
      <c r="G14" s="5">
        <v>3559.66</v>
      </c>
      <c r="H14" s="12">
        <v>39</v>
      </c>
      <c r="I14" s="12">
        <v>418</v>
      </c>
      <c r="J14" s="12">
        <v>42</v>
      </c>
      <c r="K14" s="7">
        <f>+G14/D14</f>
        <v>6.8910218251375582E-2</v>
      </c>
      <c r="L14" s="8">
        <f>+D14+L13</f>
        <v>699867.89</v>
      </c>
      <c r="M14" s="8">
        <f>+M13+G14</f>
        <v>48777.739999999991</v>
      </c>
      <c r="N14" s="9">
        <f>+M14/L14</f>
        <v>6.9695639272720447E-2</v>
      </c>
    </row>
    <row r="15" spans="1:14" ht="15.75" thickBot="1" x14ac:dyDescent="0.3">
      <c r="A15" s="13" t="s">
        <v>25</v>
      </c>
      <c r="B15" s="14"/>
      <c r="C15" s="15"/>
      <c r="D15" s="16">
        <f>SUM(D3:D14)</f>
        <v>699867.89</v>
      </c>
      <c r="E15" s="14"/>
      <c r="F15" s="14"/>
      <c r="G15" s="16">
        <f>SUM(G3:G14)</f>
        <v>48777.739999999991</v>
      </c>
      <c r="H15" s="14"/>
      <c r="I15" s="14"/>
      <c r="J15" s="14"/>
      <c r="K15" s="17">
        <f t="shared" ref="K15" si="4">+G15/D15</f>
        <v>6.9695639272720447E-2</v>
      </c>
      <c r="L15" s="18"/>
      <c r="M15" s="14"/>
      <c r="N15" s="15"/>
    </row>
    <row r="16" spans="1:14" x14ac:dyDescent="0.25">
      <c r="E16" s="19">
        <f>SUM(E3:E14)</f>
        <v>36966.050000000003</v>
      </c>
      <c r="F16" s="19">
        <f t="shared" ref="F16:J16" si="5">SUM(F3:F14)</f>
        <v>11450.89</v>
      </c>
      <c r="G16" s="19">
        <f t="shared" si="5"/>
        <v>48777.739999999991</v>
      </c>
      <c r="H16" s="19">
        <f t="shared" si="5"/>
        <v>524</v>
      </c>
      <c r="I16" s="19">
        <f t="shared" si="5"/>
        <v>4827</v>
      </c>
      <c r="J16" s="19">
        <f t="shared" si="5"/>
        <v>1468</v>
      </c>
    </row>
    <row r="17" spans="1:14" x14ac:dyDescent="0.25">
      <c r="A17" s="24" t="s">
        <v>0</v>
      </c>
      <c r="B17" s="25">
        <v>44927</v>
      </c>
      <c r="C17" s="25">
        <v>44957</v>
      </c>
      <c r="D17" s="26">
        <v>59198.16</v>
      </c>
      <c r="E17" s="27">
        <v>3464.5</v>
      </c>
      <c r="F17" s="27">
        <v>77</v>
      </c>
      <c r="G17" s="27">
        <v>3541.5</v>
      </c>
      <c r="H17" s="28">
        <v>55</v>
      </c>
      <c r="I17" s="28">
        <v>450</v>
      </c>
      <c r="J17" s="28">
        <v>10</v>
      </c>
      <c r="K17" s="29">
        <f t="shared" ref="K17:K28" si="6">+G17/D17</f>
        <v>5.982449454510072E-2</v>
      </c>
      <c r="L17" s="30">
        <f t="shared" ref="L17:L28" si="7">+D17+L16</f>
        <v>59198.16</v>
      </c>
      <c r="M17" s="30">
        <f t="shared" ref="M17:M28" si="8">+M16+G17</f>
        <v>3541.5</v>
      </c>
      <c r="N17" s="31">
        <f t="shared" ref="N17:N28" si="9">+M17/L17</f>
        <v>5.982449454510072E-2</v>
      </c>
    </row>
    <row r="18" spans="1:14" x14ac:dyDescent="0.25">
      <c r="A18" s="24" t="s">
        <v>0</v>
      </c>
      <c r="B18" s="25">
        <v>44958</v>
      </c>
      <c r="C18" s="25">
        <v>44985</v>
      </c>
      <c r="D18" s="26">
        <v>62215.499106003197</v>
      </c>
      <c r="E18" s="27">
        <v>3591</v>
      </c>
      <c r="F18" s="27">
        <v>300</v>
      </c>
      <c r="G18" s="27">
        <v>3891</v>
      </c>
      <c r="H18" s="28">
        <v>70</v>
      </c>
      <c r="I18" s="28">
        <v>466</v>
      </c>
      <c r="J18" s="28">
        <v>40</v>
      </c>
      <c r="K18" s="29">
        <f t="shared" si="6"/>
        <v>6.2540686097695489E-2</v>
      </c>
      <c r="L18" s="30">
        <f t="shared" si="7"/>
        <v>121413.65910600321</v>
      </c>
      <c r="M18" s="30">
        <f t="shared" si="8"/>
        <v>7432.5</v>
      </c>
      <c r="N18" s="31">
        <f t="shared" si="9"/>
        <v>6.1216341346823848E-2</v>
      </c>
    </row>
    <row r="19" spans="1:14" x14ac:dyDescent="0.25">
      <c r="A19" s="24" t="s">
        <v>0</v>
      </c>
      <c r="B19" s="25">
        <v>44986</v>
      </c>
      <c r="C19" s="25">
        <v>45016</v>
      </c>
      <c r="D19" s="26">
        <v>67725.25</v>
      </c>
      <c r="E19" s="27">
        <v>4637.5</v>
      </c>
      <c r="F19" s="27">
        <v>312</v>
      </c>
      <c r="G19" s="27">
        <v>4949.5</v>
      </c>
      <c r="H19" s="28">
        <v>90</v>
      </c>
      <c r="I19" s="28">
        <v>603</v>
      </c>
      <c r="J19" s="28">
        <v>41</v>
      </c>
      <c r="K19" s="29">
        <f t="shared" si="6"/>
        <v>7.3082048423593865E-2</v>
      </c>
      <c r="L19" s="30">
        <f t="shared" si="7"/>
        <v>189138.90910600321</v>
      </c>
      <c r="M19" s="30">
        <f t="shared" si="8"/>
        <v>12382</v>
      </c>
      <c r="N19" s="31">
        <f t="shared" si="9"/>
        <v>6.546511269693582E-2</v>
      </c>
    </row>
    <row r="20" spans="1:14" x14ac:dyDescent="0.25">
      <c r="A20" s="24" t="s">
        <v>0</v>
      </c>
      <c r="B20" s="25">
        <v>45017</v>
      </c>
      <c r="C20" s="32">
        <v>45046</v>
      </c>
      <c r="D20" s="26">
        <v>52285.915775002213</v>
      </c>
      <c r="E20" s="27">
        <v>3253.5666660000002</v>
      </c>
      <c r="F20" s="27">
        <v>202.33333299999998</v>
      </c>
      <c r="G20" s="27">
        <v>3455.8999989999998</v>
      </c>
      <c r="H20" s="28">
        <v>45</v>
      </c>
      <c r="I20" s="28">
        <v>419</v>
      </c>
      <c r="J20" s="28">
        <v>26</v>
      </c>
      <c r="K20" s="29">
        <f t="shared" si="6"/>
        <v>6.6096193358676114E-2</v>
      </c>
      <c r="L20" s="30">
        <f t="shared" si="7"/>
        <v>241424.82488100542</v>
      </c>
      <c r="M20" s="30">
        <f t="shared" si="8"/>
        <v>15837.899998999999</v>
      </c>
      <c r="N20" s="31">
        <f t="shared" si="9"/>
        <v>6.5601787251191993E-2</v>
      </c>
    </row>
    <row r="21" spans="1:14" x14ac:dyDescent="0.25">
      <c r="A21" s="24" t="s">
        <v>0</v>
      </c>
      <c r="B21" s="25">
        <v>45047</v>
      </c>
      <c r="C21" s="32">
        <v>45077</v>
      </c>
      <c r="D21" s="26">
        <v>68360.665652004274</v>
      </c>
      <c r="E21" s="27">
        <v>3937</v>
      </c>
      <c r="F21" s="27">
        <v>384</v>
      </c>
      <c r="G21" s="27">
        <v>4321</v>
      </c>
      <c r="H21" s="28">
        <v>55</v>
      </c>
      <c r="I21" s="28">
        <v>505</v>
      </c>
      <c r="J21" s="28">
        <v>51</v>
      </c>
      <c r="K21" s="29">
        <f t="shared" si="6"/>
        <v>6.3208863734540183E-2</v>
      </c>
      <c r="L21" s="30">
        <f t="shared" si="7"/>
        <v>309785.4905330097</v>
      </c>
      <c r="M21" s="30">
        <f t="shared" si="8"/>
        <v>20158.899999000001</v>
      </c>
      <c r="N21" s="31">
        <f t="shared" si="9"/>
        <v>6.507373849018902E-2</v>
      </c>
    </row>
    <row r="22" spans="1:14" x14ac:dyDescent="0.25">
      <c r="A22" s="24" t="s">
        <v>0</v>
      </c>
      <c r="B22" s="25">
        <v>45078</v>
      </c>
      <c r="C22" s="32">
        <v>45107</v>
      </c>
      <c r="D22" s="26">
        <v>66887.33234800394</v>
      </c>
      <c r="E22" s="27">
        <v>3673.333333</v>
      </c>
      <c r="F22" s="27">
        <v>356.58333299999998</v>
      </c>
      <c r="G22" s="27">
        <v>4029.9166660000001</v>
      </c>
      <c r="H22" s="28">
        <v>47</v>
      </c>
      <c r="I22" s="28">
        <v>471</v>
      </c>
      <c r="J22" s="28">
        <v>45</v>
      </c>
      <c r="K22" s="29">
        <f t="shared" si="6"/>
        <v>6.0249325612703422E-2</v>
      </c>
      <c r="L22" s="30">
        <f t="shared" si="7"/>
        <v>376672.82288101362</v>
      </c>
      <c r="M22" s="30">
        <f t="shared" si="8"/>
        <v>24188.816665000002</v>
      </c>
      <c r="N22" s="31">
        <f t="shared" si="9"/>
        <v>6.4217047781652561E-2</v>
      </c>
    </row>
    <row r="23" spans="1:14" x14ac:dyDescent="0.25">
      <c r="A23" s="24" t="s">
        <v>0</v>
      </c>
      <c r="B23" s="25">
        <v>45108</v>
      </c>
      <c r="C23" s="32">
        <v>45138</v>
      </c>
      <c r="D23" s="26">
        <v>55725.665831002319</v>
      </c>
      <c r="E23" s="27">
        <v>2937.166667</v>
      </c>
      <c r="F23" s="27">
        <v>129</v>
      </c>
      <c r="G23" s="27">
        <v>3066.166667</v>
      </c>
      <c r="H23" s="28">
        <v>35</v>
      </c>
      <c r="I23" s="28">
        <v>378</v>
      </c>
      <c r="J23" s="28">
        <v>17</v>
      </c>
      <c r="K23" s="29">
        <f t="shared" si="6"/>
        <v>5.5022521871675403E-2</v>
      </c>
      <c r="L23" s="30">
        <f t="shared" si="7"/>
        <v>432398.48871201591</v>
      </c>
      <c r="M23" s="30">
        <f t="shared" si="8"/>
        <v>27254.983332000003</v>
      </c>
      <c r="N23" s="31">
        <f t="shared" si="9"/>
        <v>6.3032096650440059E-2</v>
      </c>
    </row>
    <row r="24" spans="1:14" x14ac:dyDescent="0.25">
      <c r="A24" s="24" t="s">
        <v>0</v>
      </c>
      <c r="B24" s="33">
        <v>45139</v>
      </c>
      <c r="C24" s="32">
        <v>45169</v>
      </c>
      <c r="D24" s="26">
        <v>46620.999155000805</v>
      </c>
      <c r="E24" s="27">
        <v>3571.4333330000004</v>
      </c>
      <c r="F24" s="27"/>
      <c r="G24" s="27">
        <v>3571.4333330000004</v>
      </c>
      <c r="H24" s="28">
        <v>46</v>
      </c>
      <c r="I24" s="28">
        <v>463</v>
      </c>
      <c r="J24" s="28"/>
      <c r="K24" s="29">
        <f t="shared" si="6"/>
        <v>7.6605679795193976E-2</v>
      </c>
      <c r="L24" s="30">
        <f t="shared" si="7"/>
        <v>479019.48786701669</v>
      </c>
      <c r="M24" s="30">
        <f t="shared" si="8"/>
        <v>30826.416665000004</v>
      </c>
      <c r="N24" s="31">
        <f t="shared" si="9"/>
        <v>6.4353157743673881E-2</v>
      </c>
    </row>
    <row r="25" spans="1:14" x14ac:dyDescent="0.25">
      <c r="A25" s="24" t="s">
        <v>0</v>
      </c>
      <c r="B25" s="33">
        <v>45170</v>
      </c>
      <c r="C25" s="32">
        <v>45199</v>
      </c>
      <c r="D25" s="26">
        <v>58691.999134002908</v>
      </c>
      <c r="E25" s="27">
        <v>3263.5</v>
      </c>
      <c r="F25" s="27">
        <v>96.316666999999995</v>
      </c>
      <c r="G25" s="27">
        <v>3359.8166670000001</v>
      </c>
      <c r="H25" s="28">
        <v>54</v>
      </c>
      <c r="I25" s="28">
        <v>423</v>
      </c>
      <c r="J25" s="28">
        <v>12</v>
      </c>
      <c r="K25" s="29">
        <f t="shared" si="6"/>
        <v>5.7244883741803018E-2</v>
      </c>
      <c r="L25" s="30">
        <f t="shared" si="7"/>
        <v>537711.48700101965</v>
      </c>
      <c r="M25" s="30">
        <f t="shared" si="8"/>
        <v>34186.233332000003</v>
      </c>
      <c r="N25" s="31">
        <f t="shared" si="9"/>
        <v>6.3577279188635177E-2</v>
      </c>
    </row>
    <row r="26" spans="1:14" x14ac:dyDescent="0.25">
      <c r="A26" s="24" t="s">
        <v>0</v>
      </c>
      <c r="B26" s="33">
        <v>45200</v>
      </c>
      <c r="C26" s="32">
        <v>45230</v>
      </c>
      <c r="D26" s="26">
        <v>60792.999017003131</v>
      </c>
      <c r="E26" s="27">
        <v>3507.8333329999996</v>
      </c>
      <c r="F26" s="27">
        <v>71</v>
      </c>
      <c r="G26" s="27">
        <v>3578.8333329999996</v>
      </c>
      <c r="H26" s="28">
        <v>51</v>
      </c>
      <c r="I26" s="28">
        <v>449</v>
      </c>
      <c r="J26" s="28">
        <v>9</v>
      </c>
      <c r="K26" s="29">
        <f t="shared" si="6"/>
        <v>5.8869168997552491E-2</v>
      </c>
      <c r="L26" s="30">
        <f t="shared" si="7"/>
        <v>598504.48601802276</v>
      </c>
      <c r="M26" s="30">
        <f t="shared" si="8"/>
        <v>37765.066665000006</v>
      </c>
      <c r="N26" s="31">
        <f t="shared" si="9"/>
        <v>6.3099053636605132E-2</v>
      </c>
    </row>
    <row r="27" spans="1:14" x14ac:dyDescent="0.25">
      <c r="A27" s="24" t="s">
        <v>0</v>
      </c>
      <c r="B27" s="33">
        <v>45231</v>
      </c>
      <c r="C27" s="32">
        <v>45260</v>
      </c>
      <c r="D27" s="26">
        <v>64263.332359003325</v>
      </c>
      <c r="E27" s="27">
        <v>3755</v>
      </c>
      <c r="F27" s="27">
        <v>60</v>
      </c>
      <c r="G27" s="27">
        <v>3815</v>
      </c>
      <c r="H27" s="28">
        <v>54</v>
      </c>
      <c r="I27" s="28">
        <v>482</v>
      </c>
      <c r="J27" s="28">
        <v>8</v>
      </c>
      <c r="K27" s="29">
        <f t="shared" si="6"/>
        <v>5.9365113198421256E-2</v>
      </c>
      <c r="L27" s="30">
        <f t="shared" si="7"/>
        <v>662767.81837702612</v>
      </c>
      <c r="M27" s="30">
        <f t="shared" si="8"/>
        <v>41580.066665000006</v>
      </c>
      <c r="N27" s="31">
        <f t="shared" si="9"/>
        <v>6.2737003083252474E-2</v>
      </c>
    </row>
    <row r="28" spans="1:14" ht="15.75" thickBot="1" x14ac:dyDescent="0.3">
      <c r="A28" s="24" t="s">
        <v>0</v>
      </c>
      <c r="B28" s="25">
        <v>45261</v>
      </c>
      <c r="C28" s="32">
        <v>45291</v>
      </c>
      <c r="D28" s="26">
        <v>50796.2</v>
      </c>
      <c r="E28" s="27">
        <v>3650.34</v>
      </c>
      <c r="F28" s="27"/>
      <c r="G28" s="27">
        <v>3650.34</v>
      </c>
      <c r="H28" s="28">
        <v>42</v>
      </c>
      <c r="I28" s="28">
        <v>466</v>
      </c>
      <c r="J28" s="28"/>
      <c r="K28" s="29">
        <f t="shared" si="6"/>
        <v>7.1862462152680717E-2</v>
      </c>
      <c r="L28" s="30">
        <f t="shared" si="7"/>
        <v>713564.01837702608</v>
      </c>
      <c r="M28" s="30">
        <f t="shared" si="8"/>
        <v>45230.406665000002</v>
      </c>
      <c r="N28" s="31">
        <f t="shared" si="9"/>
        <v>6.3386613534514843E-2</v>
      </c>
    </row>
    <row r="29" spans="1:14" ht="15.75" thickBot="1" x14ac:dyDescent="0.3">
      <c r="A29" s="34" t="s">
        <v>43</v>
      </c>
      <c r="B29" s="35"/>
      <c r="C29" s="36"/>
      <c r="D29" s="37">
        <f>SUM(D17:D28)</f>
        <v>713564.01837702608</v>
      </c>
      <c r="E29" s="35"/>
      <c r="F29" s="35"/>
      <c r="G29" s="37">
        <f>SUM(G17:G28)</f>
        <v>45230.406665000002</v>
      </c>
      <c r="H29" s="35"/>
      <c r="I29" s="35"/>
      <c r="J29" s="35"/>
      <c r="K29" s="38">
        <f>+G29/D29</f>
        <v>6.3386613534514843E-2</v>
      </c>
      <c r="L29" s="39"/>
      <c r="M29" s="35"/>
      <c r="N29" s="40"/>
    </row>
    <row r="30" spans="1:14" x14ac:dyDescent="0.25">
      <c r="A30" s="24" t="s">
        <v>0</v>
      </c>
      <c r="B30" s="25">
        <v>45292</v>
      </c>
      <c r="C30" s="25">
        <v>45322</v>
      </c>
      <c r="D30" s="26">
        <v>61144.999025002915</v>
      </c>
      <c r="E30" s="27">
        <v>3912.5</v>
      </c>
      <c r="F30" s="27">
        <v>9</v>
      </c>
      <c r="G30" s="27">
        <v>3921.5</v>
      </c>
      <c r="H30" s="28">
        <v>51</v>
      </c>
      <c r="I30" s="28">
        <v>498</v>
      </c>
      <c r="J30" s="28">
        <v>1</v>
      </c>
      <c r="K30" s="29">
        <f t="shared" ref="K30" si="10">+G30/D30</f>
        <v>6.413443556351113E-2</v>
      </c>
      <c r="L30" s="30">
        <f t="shared" ref="L30:L37" si="11">+D30+L29</f>
        <v>61144.999025002915</v>
      </c>
      <c r="M30" s="30">
        <f t="shared" ref="M30:M37" si="12">+M29+G30</f>
        <v>3921.5</v>
      </c>
      <c r="N30" s="31">
        <f t="shared" ref="N30:N37" si="13">+M30/L30</f>
        <v>6.413443556351113E-2</v>
      </c>
    </row>
    <row r="31" spans="1:14" x14ac:dyDescent="0.25">
      <c r="A31" s="24" t="s">
        <v>0</v>
      </c>
      <c r="B31" s="25">
        <v>45323</v>
      </c>
      <c r="C31" s="32">
        <v>45351</v>
      </c>
      <c r="D31" s="26">
        <v>66840.415703003498</v>
      </c>
      <c r="E31" s="27">
        <v>3901</v>
      </c>
      <c r="F31" s="27">
        <v>133.5</v>
      </c>
      <c r="G31" s="27">
        <v>4034.5</v>
      </c>
      <c r="H31" s="28">
        <v>61</v>
      </c>
      <c r="I31" s="28">
        <v>500</v>
      </c>
      <c r="J31" s="28">
        <v>17</v>
      </c>
      <c r="K31" s="29">
        <f>+G31/D31</f>
        <v>6.0360187134783305E-2</v>
      </c>
      <c r="L31" s="30">
        <f t="shared" si="11"/>
        <v>127985.41472800641</v>
      </c>
      <c r="M31" s="30">
        <f t="shared" si="12"/>
        <v>7956</v>
      </c>
      <c r="N31" s="31">
        <f t="shared" si="13"/>
        <v>6.2163333352538867E-2</v>
      </c>
    </row>
    <row r="32" spans="1:14" x14ac:dyDescent="0.25">
      <c r="A32" s="24" t="s">
        <v>0</v>
      </c>
      <c r="B32" s="25">
        <v>45352</v>
      </c>
      <c r="C32" s="25">
        <v>45382</v>
      </c>
      <c r="D32" s="26">
        <v>61049.41569500295</v>
      </c>
      <c r="E32" s="27">
        <v>3094.5</v>
      </c>
      <c r="F32" s="27">
        <v>148.5</v>
      </c>
      <c r="G32" s="27">
        <v>3243</v>
      </c>
      <c r="H32" s="28">
        <v>67</v>
      </c>
      <c r="I32" s="28">
        <v>400</v>
      </c>
      <c r="J32" s="28">
        <v>19</v>
      </c>
      <c r="K32" s="29">
        <f>+G32/D32</f>
        <v>5.3120901536580112E-2</v>
      </c>
      <c r="L32" s="30">
        <f t="shared" si="11"/>
        <v>189034.83042300935</v>
      </c>
      <c r="M32" s="30">
        <f t="shared" si="12"/>
        <v>11199</v>
      </c>
      <c r="N32" s="31">
        <f t="shared" si="13"/>
        <v>5.9243050473500758E-2</v>
      </c>
    </row>
    <row r="33" spans="1:14" x14ac:dyDescent="0.25">
      <c r="A33" s="24" t="s">
        <v>0</v>
      </c>
      <c r="B33" s="25">
        <v>45383</v>
      </c>
      <c r="C33" s="32">
        <v>45412</v>
      </c>
      <c r="D33" s="26">
        <v>63259.415705003026</v>
      </c>
      <c r="E33" s="27">
        <v>3144.5</v>
      </c>
      <c r="F33" s="27">
        <v>135</v>
      </c>
      <c r="G33" s="27">
        <v>3279.5</v>
      </c>
      <c r="H33" s="28">
        <v>69</v>
      </c>
      <c r="I33" s="28">
        <v>409</v>
      </c>
      <c r="J33" s="28">
        <v>18</v>
      </c>
      <c r="K33" s="29">
        <f>+G33/D33</f>
        <v>5.1842084904692422E-2</v>
      </c>
      <c r="L33" s="30">
        <f t="shared" si="11"/>
        <v>252294.24612801237</v>
      </c>
      <c r="M33" s="30">
        <f t="shared" si="12"/>
        <v>14478.5</v>
      </c>
      <c r="N33" s="31">
        <f t="shared" si="13"/>
        <v>5.7387357112590305E-2</v>
      </c>
    </row>
    <row r="34" spans="1:14" x14ac:dyDescent="0.25">
      <c r="A34" s="24" t="s">
        <v>0</v>
      </c>
      <c r="B34" s="25">
        <v>45413</v>
      </c>
      <c r="C34" s="32">
        <v>45443</v>
      </c>
      <c r="D34" s="26">
        <v>68884.582358003623</v>
      </c>
      <c r="E34" s="27">
        <v>3533.4666660000003</v>
      </c>
      <c r="F34" s="27">
        <v>127.5</v>
      </c>
      <c r="G34" s="27">
        <v>3660.9666660000003</v>
      </c>
      <c r="H34" s="28">
        <v>99</v>
      </c>
      <c r="I34" s="28">
        <v>457</v>
      </c>
      <c r="J34" s="28">
        <v>17</v>
      </c>
      <c r="K34" s="29">
        <f>+G34/D34</f>
        <v>5.3146386908080552E-2</v>
      </c>
      <c r="L34" s="30">
        <f t="shared" si="11"/>
        <v>321178.82848601602</v>
      </c>
      <c r="M34" s="30">
        <f t="shared" si="12"/>
        <v>18139.466666</v>
      </c>
      <c r="N34" s="31">
        <f t="shared" si="13"/>
        <v>5.6477778287897906E-2</v>
      </c>
    </row>
    <row r="35" spans="1:14" x14ac:dyDescent="0.25">
      <c r="A35" s="24" t="s">
        <v>0</v>
      </c>
      <c r="B35" s="25">
        <v>45444</v>
      </c>
      <c r="C35" s="32">
        <v>45473</v>
      </c>
      <c r="D35" s="26">
        <v>61793.19</v>
      </c>
      <c r="E35" s="27">
        <v>4743.09</v>
      </c>
      <c r="F35" s="27">
        <v>117</v>
      </c>
      <c r="G35" s="27">
        <v>4860.09</v>
      </c>
      <c r="H35" s="28">
        <v>58</v>
      </c>
      <c r="I35" s="28">
        <v>612</v>
      </c>
      <c r="J35" s="28">
        <v>15</v>
      </c>
      <c r="K35" s="29">
        <f t="shared" ref="K35:K37" si="14">+G35/D35</f>
        <v>7.8650899880715011E-2</v>
      </c>
      <c r="L35" s="30">
        <f t="shared" si="11"/>
        <v>382972.01848601602</v>
      </c>
      <c r="M35" s="30">
        <f t="shared" si="12"/>
        <v>22999.556666</v>
      </c>
      <c r="N35" s="31">
        <f t="shared" si="13"/>
        <v>6.0055449369181037E-2</v>
      </c>
    </row>
    <row r="36" spans="1:14" x14ac:dyDescent="0.25">
      <c r="A36" s="24" t="s">
        <v>0</v>
      </c>
      <c r="B36" s="25">
        <v>45474</v>
      </c>
      <c r="C36" s="32">
        <v>45504</v>
      </c>
      <c r="D36" s="26">
        <v>61327.37</v>
      </c>
      <c r="E36" s="27">
        <v>5466.1</v>
      </c>
      <c r="F36" s="27"/>
      <c r="G36" s="27">
        <v>5466.1</v>
      </c>
      <c r="H36" s="28">
        <v>46</v>
      </c>
      <c r="I36" s="28">
        <v>707</v>
      </c>
      <c r="J36" s="28"/>
      <c r="K36" s="29">
        <f t="shared" si="14"/>
        <v>8.9129861593608209E-2</v>
      </c>
      <c r="L36" s="30">
        <f t="shared" si="11"/>
        <v>444299.38848601602</v>
      </c>
      <c r="M36" s="30">
        <f t="shared" si="12"/>
        <v>28465.656666000003</v>
      </c>
      <c r="N36" s="31">
        <f t="shared" si="13"/>
        <v>6.4068637958289557E-2</v>
      </c>
    </row>
    <row r="37" spans="1:14" x14ac:dyDescent="0.25">
      <c r="A37" s="24" t="s">
        <v>0</v>
      </c>
      <c r="B37" s="25">
        <v>45505</v>
      </c>
      <c r="C37" s="32">
        <v>45535</v>
      </c>
      <c r="D37" s="26">
        <v>46355.360000000001</v>
      </c>
      <c r="E37" s="27">
        <v>5038</v>
      </c>
      <c r="G37" s="27">
        <v>5038</v>
      </c>
      <c r="H37" s="28">
        <v>24</v>
      </c>
      <c r="I37" s="28">
        <v>648</v>
      </c>
      <c r="J37" s="28"/>
      <c r="K37" s="29">
        <f t="shared" si="14"/>
        <v>0.10868214592659835</v>
      </c>
      <c r="L37" s="30">
        <f t="shared" si="11"/>
        <v>490654.748486016</v>
      </c>
      <c r="M37" s="30">
        <f t="shared" si="12"/>
        <v>33503.656666000003</v>
      </c>
      <c r="N37" s="31">
        <f t="shared" si="13"/>
        <v>6.8283567558207137E-2</v>
      </c>
    </row>
    <row r="38" spans="1:14" x14ac:dyDescent="0.25">
      <c r="A38" s="24" t="s">
        <v>0</v>
      </c>
      <c r="B38" s="25">
        <v>45536</v>
      </c>
      <c r="C38" s="32">
        <v>45565</v>
      </c>
      <c r="D38" s="26">
        <v>60767.53</v>
      </c>
      <c r="E38" s="27">
        <v>3856</v>
      </c>
      <c r="G38" s="27">
        <v>3856</v>
      </c>
      <c r="H38" s="28">
        <v>45</v>
      </c>
      <c r="I38" s="28">
        <v>493</v>
      </c>
      <c r="J38" s="28"/>
      <c r="K38" s="29">
        <f t="shared" ref="K38:K43" si="15">+G38/D38</f>
        <v>6.3454940492068707E-2</v>
      </c>
      <c r="L38" s="30">
        <f>+D38+L37</f>
        <v>551422.27848601597</v>
      </c>
      <c r="M38" s="30">
        <f>+M37+G38</f>
        <v>37359.656666000003</v>
      </c>
      <c r="N38" s="31">
        <f>+M38/L38</f>
        <v>6.7751445894740789E-2</v>
      </c>
    </row>
    <row r="39" spans="1:14" x14ac:dyDescent="0.25">
      <c r="A39" s="24" t="s">
        <v>0</v>
      </c>
      <c r="B39" s="25">
        <v>45566</v>
      </c>
      <c r="C39" s="32">
        <v>45596</v>
      </c>
      <c r="D39" s="26">
        <v>67712.53</v>
      </c>
      <c r="E39" s="27">
        <v>5048.5</v>
      </c>
      <c r="G39" s="27">
        <v>5048.5</v>
      </c>
      <c r="H39" s="28">
        <v>59</v>
      </c>
      <c r="I39" s="28">
        <v>653</v>
      </c>
      <c r="J39" s="28"/>
      <c r="K39" s="29">
        <f t="shared" si="15"/>
        <v>7.4557840328813588E-2</v>
      </c>
      <c r="L39" s="30">
        <f t="shared" ref="L39:L41" si="16">+D39+L38</f>
        <v>619134.808486016</v>
      </c>
      <c r="M39" s="30">
        <f t="shared" ref="M39:M41" si="17">+M38+G39</f>
        <v>42408.156666000003</v>
      </c>
      <c r="N39" s="31">
        <f t="shared" ref="N39:N41" si="18">+M39/L39</f>
        <v>6.8495836584768349E-2</v>
      </c>
    </row>
    <row r="40" spans="1:14" x14ac:dyDescent="0.25">
      <c r="A40" s="24" t="s">
        <v>0</v>
      </c>
      <c r="B40" s="25">
        <v>45597</v>
      </c>
      <c r="C40" s="32">
        <v>45626</v>
      </c>
      <c r="D40" s="26">
        <v>62748.5</v>
      </c>
      <c r="E40" s="27">
        <v>5335.12</v>
      </c>
      <c r="F40" s="27">
        <v>64</v>
      </c>
      <c r="G40" s="27">
        <v>5399.12</v>
      </c>
      <c r="H40" s="28">
        <v>46</v>
      </c>
      <c r="I40" s="28">
        <v>693</v>
      </c>
      <c r="J40" s="27">
        <v>8</v>
      </c>
      <c r="K40" s="29">
        <f t="shared" si="15"/>
        <v>8.6043809812186747E-2</v>
      </c>
      <c r="L40" s="30">
        <f t="shared" si="16"/>
        <v>681883.308486016</v>
      </c>
      <c r="M40" s="30">
        <f t="shared" si="17"/>
        <v>47807.276666000005</v>
      </c>
      <c r="N40" s="31">
        <f t="shared" si="18"/>
        <v>7.0110642203790555E-2</v>
      </c>
    </row>
    <row r="41" spans="1:14" ht="15.75" thickBot="1" x14ac:dyDescent="0.3">
      <c r="A41" s="24" t="s">
        <v>0</v>
      </c>
      <c r="B41" s="25">
        <v>45627</v>
      </c>
      <c r="C41" s="32">
        <v>45657</v>
      </c>
      <c r="D41" s="26">
        <v>52854.14</v>
      </c>
      <c r="E41" s="27">
        <v>4313</v>
      </c>
      <c r="F41" s="27">
        <v>263</v>
      </c>
      <c r="G41" s="27">
        <v>4576</v>
      </c>
      <c r="H41" s="28">
        <v>43</v>
      </c>
      <c r="I41" s="28">
        <v>560</v>
      </c>
      <c r="J41" s="27">
        <v>34</v>
      </c>
      <c r="K41" s="29">
        <f t="shared" si="15"/>
        <v>8.6577891533189261E-2</v>
      </c>
      <c r="L41" s="30">
        <f t="shared" si="16"/>
        <v>734737.44848601602</v>
      </c>
      <c r="M41" s="30">
        <f t="shared" si="17"/>
        <v>52383.276666000005</v>
      </c>
      <c r="N41" s="31">
        <f t="shared" si="18"/>
        <v>7.1295231751069513E-2</v>
      </c>
    </row>
    <row r="42" spans="1:14" ht="15.75" thickBot="1" x14ac:dyDescent="0.3">
      <c r="A42" s="34" t="s">
        <v>44</v>
      </c>
      <c r="B42" s="35"/>
      <c r="C42" s="36"/>
      <c r="D42" s="37">
        <f>SUM(D30:D41)</f>
        <v>734737.44848601602</v>
      </c>
      <c r="E42" s="35"/>
      <c r="F42" s="35"/>
      <c r="G42" s="37">
        <f>SUM(G30:G41)</f>
        <v>52383.276666000005</v>
      </c>
      <c r="H42" s="35"/>
      <c r="I42" s="35"/>
      <c r="J42" s="35"/>
      <c r="K42" s="38">
        <f t="shared" si="15"/>
        <v>7.1295231751069513E-2</v>
      </c>
      <c r="L42" s="39"/>
      <c r="M42" s="35"/>
      <c r="N42" s="40"/>
    </row>
    <row r="43" spans="1:14" x14ac:dyDescent="0.25">
      <c r="A43" s="24" t="s">
        <v>0</v>
      </c>
      <c r="B43" s="25">
        <v>45658</v>
      </c>
      <c r="C43" s="32">
        <v>45688</v>
      </c>
      <c r="D43" s="26">
        <v>60832.14</v>
      </c>
      <c r="E43" s="27">
        <v>4230</v>
      </c>
      <c r="F43" s="27">
        <v>409.3</v>
      </c>
      <c r="G43" s="27">
        <v>4524</v>
      </c>
      <c r="H43" s="28">
        <v>53</v>
      </c>
      <c r="I43" s="28">
        <v>551</v>
      </c>
      <c r="J43" s="42">
        <v>38</v>
      </c>
      <c r="K43" s="29">
        <f t="shared" si="15"/>
        <v>7.4368582134378303E-2</v>
      </c>
      <c r="L43" s="30">
        <f>+D43+L42</f>
        <v>60832.14</v>
      </c>
      <c r="M43" s="30">
        <f t="shared" ref="M43:M52" si="19">+M42+G43</f>
        <v>4524</v>
      </c>
      <c r="N43" s="31">
        <f t="shared" ref="N43:N52" si="20">+M43/L43</f>
        <v>7.4368582134378303E-2</v>
      </c>
    </row>
    <row r="44" spans="1:14" x14ac:dyDescent="0.25">
      <c r="A44" s="24" t="s">
        <v>0</v>
      </c>
      <c r="B44" s="25">
        <v>45689</v>
      </c>
      <c r="C44" s="32">
        <v>45716</v>
      </c>
      <c r="D44" s="26">
        <v>66454.490000000005</v>
      </c>
      <c r="E44" s="27">
        <v>4903.3</v>
      </c>
      <c r="F44" s="27">
        <v>406.3</v>
      </c>
      <c r="G44" s="27">
        <v>5173.3</v>
      </c>
      <c r="H44" s="28">
        <v>59</v>
      </c>
      <c r="I44" s="28">
        <v>638</v>
      </c>
      <c r="J44" s="42">
        <v>35</v>
      </c>
      <c r="K44" s="29">
        <f t="shared" ref="K44:K53" si="21">+G44/D44</f>
        <v>7.7847260583897335E-2</v>
      </c>
      <c r="L44" s="30">
        <f>+D44+L43</f>
        <v>127286.63</v>
      </c>
      <c r="M44" s="30">
        <f t="shared" si="19"/>
        <v>9697.2999999999993</v>
      </c>
      <c r="N44" s="31">
        <f t="shared" si="20"/>
        <v>7.6184749333060339E-2</v>
      </c>
    </row>
    <row r="45" spans="1:14" x14ac:dyDescent="0.25">
      <c r="A45" s="24" t="s">
        <v>0</v>
      </c>
      <c r="B45" s="25">
        <v>45717</v>
      </c>
      <c r="C45" s="32">
        <v>45747</v>
      </c>
      <c r="D45" s="26">
        <v>66231.22</v>
      </c>
      <c r="E45" s="27">
        <v>4588.3</v>
      </c>
      <c r="F45" s="27">
        <v>494.3</v>
      </c>
      <c r="G45" s="27">
        <v>5083</v>
      </c>
      <c r="H45" s="28">
        <v>67</v>
      </c>
      <c r="I45" s="28">
        <v>598</v>
      </c>
      <c r="J45" s="42">
        <v>63</v>
      </c>
      <c r="K45" s="29">
        <f t="shared" si="21"/>
        <v>7.6746283701251458E-2</v>
      </c>
      <c r="L45" s="30">
        <f>+D45+L44</f>
        <v>193517.85</v>
      </c>
      <c r="M45" s="30">
        <f t="shared" si="19"/>
        <v>14780.3</v>
      </c>
      <c r="N45" s="31">
        <f t="shared" si="20"/>
        <v>7.637693370404848E-2</v>
      </c>
    </row>
    <row r="46" spans="1:14" x14ac:dyDescent="0.25">
      <c r="A46" s="24" t="s">
        <v>0</v>
      </c>
      <c r="B46" s="25">
        <v>45748</v>
      </c>
      <c r="C46" s="32">
        <v>45777</v>
      </c>
      <c r="D46" s="26">
        <v>64266.05</v>
      </c>
      <c r="E46" s="27">
        <v>4271</v>
      </c>
      <c r="F46" s="27">
        <v>307.3</v>
      </c>
      <c r="G46" s="27">
        <v>4578.3</v>
      </c>
      <c r="H46" s="28">
        <v>68</v>
      </c>
      <c r="I46" s="28">
        <v>554</v>
      </c>
      <c r="J46" s="42">
        <v>39</v>
      </c>
      <c r="K46" s="29">
        <f t="shared" si="21"/>
        <v>7.1239791460654581E-2</v>
      </c>
      <c r="L46" s="30">
        <f t="shared" ref="L46:L52" si="22">+D46+L45</f>
        <v>257783.90000000002</v>
      </c>
      <c r="M46" s="30">
        <f t="shared" si="19"/>
        <v>19358.599999999999</v>
      </c>
      <c r="N46" s="31">
        <f t="shared" si="20"/>
        <v>7.5096233705828783E-2</v>
      </c>
    </row>
    <row r="47" spans="1:14" x14ac:dyDescent="0.25">
      <c r="A47" s="24" t="s">
        <v>0</v>
      </c>
      <c r="B47" s="25">
        <v>45778</v>
      </c>
      <c r="C47" s="32">
        <v>45808</v>
      </c>
      <c r="D47" s="26">
        <v>68288.45</v>
      </c>
      <c r="E47" s="27">
        <v>4995.43</v>
      </c>
      <c r="F47" s="27">
        <v>152.30000000000001</v>
      </c>
      <c r="G47" s="27">
        <v>5148.13</v>
      </c>
      <c r="H47" s="28">
        <v>61</v>
      </c>
      <c r="I47" s="28">
        <v>647</v>
      </c>
      <c r="J47" s="42">
        <v>20</v>
      </c>
      <c r="K47" s="29">
        <f t="shared" si="21"/>
        <v>7.5388004852943655E-2</v>
      </c>
      <c r="L47" s="30">
        <f t="shared" si="22"/>
        <v>326072.35000000003</v>
      </c>
      <c r="M47" s="30">
        <f t="shared" si="19"/>
        <v>24506.73</v>
      </c>
      <c r="N47" s="31">
        <f t="shared" si="20"/>
        <v>7.5157338547718E-2</v>
      </c>
    </row>
    <row r="48" spans="1:14" x14ac:dyDescent="0.25">
      <c r="A48" s="24" t="s">
        <v>0</v>
      </c>
      <c r="B48" s="25">
        <v>45809</v>
      </c>
      <c r="C48" s="32">
        <v>45838</v>
      </c>
      <c r="D48" s="26">
        <v>66338.2</v>
      </c>
      <c r="E48" s="27">
        <v>5184.3</v>
      </c>
      <c r="F48" s="27">
        <v>55.18</v>
      </c>
      <c r="G48" s="27">
        <v>5239.4799999999996</v>
      </c>
      <c r="H48" s="28">
        <v>61</v>
      </c>
      <c r="I48" s="28">
        <v>670</v>
      </c>
      <c r="J48" s="42">
        <v>7</v>
      </c>
      <c r="K48" s="29">
        <f t="shared" si="21"/>
        <v>7.8981341067439273E-2</v>
      </c>
      <c r="L48" s="30">
        <f t="shared" si="22"/>
        <v>392410.55000000005</v>
      </c>
      <c r="M48" s="30">
        <f t="shared" si="19"/>
        <v>29746.21</v>
      </c>
      <c r="N48" s="31">
        <f t="shared" si="20"/>
        <v>7.5803797833671888E-2</v>
      </c>
    </row>
    <row r="49" spans="1:14" x14ac:dyDescent="0.25">
      <c r="A49" s="24" t="s">
        <v>0</v>
      </c>
      <c r="B49" s="25">
        <v>45839</v>
      </c>
      <c r="C49" s="32">
        <v>45869</v>
      </c>
      <c r="D49" s="26">
        <v>64859.15</v>
      </c>
      <c r="E49" s="27">
        <v>4937.5</v>
      </c>
      <c r="F49" s="27"/>
      <c r="G49" s="27">
        <v>4937.5</v>
      </c>
      <c r="H49" s="28">
        <v>52</v>
      </c>
      <c r="I49" s="28">
        <v>641</v>
      </c>
      <c r="J49" s="42"/>
      <c r="K49" s="29">
        <f t="shared" si="21"/>
        <v>7.6126498728398384E-2</v>
      </c>
      <c r="L49" s="30">
        <f t="shared" si="22"/>
        <v>457269.70000000007</v>
      </c>
      <c r="M49" s="30">
        <f t="shared" si="19"/>
        <v>34683.71</v>
      </c>
      <c r="N49" s="31">
        <f t="shared" si="20"/>
        <v>7.5849569739696282E-2</v>
      </c>
    </row>
    <row r="50" spans="1:14" x14ac:dyDescent="0.25">
      <c r="A50" s="24" t="s">
        <v>0</v>
      </c>
      <c r="B50" s="25">
        <v>45870</v>
      </c>
      <c r="C50" s="32">
        <v>45900</v>
      </c>
      <c r="D50" s="26">
        <v>49401.4</v>
      </c>
      <c r="E50" s="27">
        <v>5139.0600000000004</v>
      </c>
      <c r="F50" s="27"/>
      <c r="G50" s="27">
        <v>5139.0600000000004</v>
      </c>
      <c r="H50" s="28">
        <v>16</v>
      </c>
      <c r="I50" s="28">
        <v>666</v>
      </c>
      <c r="J50" s="42"/>
      <c r="K50" s="29">
        <f t="shared" si="21"/>
        <v>0.10402660653341808</v>
      </c>
      <c r="L50" s="30">
        <f t="shared" si="22"/>
        <v>506671.10000000009</v>
      </c>
      <c r="M50" s="30">
        <f t="shared" si="19"/>
        <v>39822.769999999997</v>
      </c>
      <c r="N50" s="31">
        <f t="shared" si="20"/>
        <v>7.8596884645680376E-2</v>
      </c>
    </row>
    <row r="51" spans="1:14" x14ac:dyDescent="0.25">
      <c r="A51" s="24" t="s">
        <v>0</v>
      </c>
      <c r="B51" s="25">
        <v>45901</v>
      </c>
      <c r="C51" s="32">
        <v>45930</v>
      </c>
      <c r="D51" s="26">
        <v>67322.100000000006</v>
      </c>
      <c r="E51" s="27">
        <v>4351</v>
      </c>
      <c r="F51" s="27"/>
      <c r="G51" s="27">
        <v>4351</v>
      </c>
      <c r="H51" s="28">
        <v>46</v>
      </c>
      <c r="I51" s="28">
        <v>571</v>
      </c>
      <c r="J51" s="42"/>
      <c r="K51" s="29">
        <f t="shared" si="21"/>
        <v>6.4629594145161839E-2</v>
      </c>
      <c r="L51" s="30">
        <f t="shared" si="22"/>
        <v>573993.20000000007</v>
      </c>
      <c r="M51" s="30">
        <f t="shared" si="19"/>
        <v>44173.77</v>
      </c>
      <c r="N51" s="31">
        <f t="shared" si="20"/>
        <v>7.6958699162289715E-2</v>
      </c>
    </row>
    <row r="52" spans="1:14" x14ac:dyDescent="0.25">
      <c r="A52" s="24" t="s">
        <v>0</v>
      </c>
      <c r="B52" s="25">
        <v>45931</v>
      </c>
      <c r="C52" s="32">
        <v>45961</v>
      </c>
      <c r="D52" s="26">
        <v>71840.05</v>
      </c>
      <c r="E52" s="27">
        <v>5408.3</v>
      </c>
      <c r="F52" s="27">
        <v>232.3</v>
      </c>
      <c r="G52" s="27">
        <v>5641</v>
      </c>
      <c r="H52" s="28">
        <v>75</v>
      </c>
      <c r="I52" s="28">
        <v>697</v>
      </c>
      <c r="J52" s="42">
        <v>31</v>
      </c>
      <c r="K52" s="29">
        <f t="shared" si="21"/>
        <v>7.8521660271672969E-2</v>
      </c>
      <c r="L52" s="30">
        <f t="shared" si="22"/>
        <v>645833.25000000012</v>
      </c>
      <c r="M52" s="30">
        <f t="shared" si="19"/>
        <v>49814.77</v>
      </c>
      <c r="N52" s="31">
        <f t="shared" si="20"/>
        <v>7.7132557049362185E-2</v>
      </c>
    </row>
    <row r="53" spans="1:14" x14ac:dyDescent="0.25">
      <c r="A53" s="24" t="s">
        <v>0</v>
      </c>
      <c r="B53" s="25">
        <v>45962</v>
      </c>
      <c r="C53" s="32">
        <v>45991</v>
      </c>
      <c r="D53" s="26">
        <v>66474.149999999994</v>
      </c>
      <c r="E53" s="27">
        <v>4896.3</v>
      </c>
      <c r="F53" s="27">
        <v>365</v>
      </c>
      <c r="G53" s="27">
        <v>5261.3</v>
      </c>
      <c r="H53" s="28">
        <v>76</v>
      </c>
      <c r="I53" s="28">
        <v>632</v>
      </c>
      <c r="J53" s="42">
        <v>51</v>
      </c>
      <c r="K53" s="29">
        <f t="shared" si="21"/>
        <v>7.914805980971551E-2</v>
      </c>
      <c r="L53" s="30">
        <f>+D53+L52</f>
        <v>712307.40000000014</v>
      </c>
      <c r="M53" s="30">
        <f>+M52+G53</f>
        <v>55076.07</v>
      </c>
      <c r="N53" s="31">
        <f>+M53/L53</f>
        <v>7.7320648360525226E-2</v>
      </c>
    </row>
    <row r="54" spans="1:14" ht="15.75" thickBot="1" x14ac:dyDescent="0.3">
      <c r="A54" s="24" t="s">
        <v>0</v>
      </c>
      <c r="B54" s="25">
        <v>45992</v>
      </c>
      <c r="C54" s="32">
        <v>46022</v>
      </c>
      <c r="D54" s="26">
        <v>57816.55</v>
      </c>
      <c r="E54" s="27">
        <v>4171.3</v>
      </c>
      <c r="F54" s="27">
        <v>273.3</v>
      </c>
      <c r="G54" s="27">
        <v>4445</v>
      </c>
      <c r="H54" s="28">
        <v>64</v>
      </c>
      <c r="I54" s="28">
        <v>539</v>
      </c>
      <c r="J54" s="42">
        <v>39</v>
      </c>
      <c r="K54" s="29">
        <f>+G54/D54</f>
        <v>7.6881100653705556E-2</v>
      </c>
      <c r="L54" s="30">
        <f>+D54+L53</f>
        <v>770123.95000000019</v>
      </c>
      <c r="M54" s="30">
        <f>+M53+G54</f>
        <v>59521.07</v>
      </c>
      <c r="N54" s="31">
        <f>+M54/L54</f>
        <v>7.7287649604975903E-2</v>
      </c>
    </row>
    <row r="55" spans="1:14" ht="15.75" thickBot="1" x14ac:dyDescent="0.3">
      <c r="A55" s="34" t="s">
        <v>47</v>
      </c>
      <c r="B55" s="35"/>
      <c r="C55" s="36"/>
      <c r="D55" s="37">
        <f>SUM(D43:D54)</f>
        <v>770123.95000000019</v>
      </c>
      <c r="E55" s="35"/>
      <c r="F55" s="35"/>
      <c r="G55" s="37">
        <f>SUM(G43:G54)</f>
        <v>59521.07</v>
      </c>
      <c r="H55" s="35"/>
      <c r="I55" s="35"/>
      <c r="J55" s="35"/>
      <c r="K55" s="38">
        <f>+G55/D55</f>
        <v>7.7287649604975903E-2</v>
      </c>
      <c r="L55" s="39"/>
      <c r="M55" s="35"/>
      <c r="N5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ACC. LABORAL Y ENF. PROFE.</vt:lpstr>
      <vt:lpstr>ENF. COMUN O ACC NO LAB.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Faus Sánchez</dc:creator>
  <cp:lastModifiedBy>Francisco José Perpiñán Hernández</cp:lastModifiedBy>
  <cp:lastPrinted>2026-01-29T08:22:40Z</cp:lastPrinted>
  <dcterms:created xsi:type="dcterms:W3CDTF">2023-04-13T11:21:59Z</dcterms:created>
  <dcterms:modified xsi:type="dcterms:W3CDTF">2026-01-29T10:03:18Z</dcterms:modified>
</cp:coreProperties>
</file>